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60" yWindow="30" windowWidth="13095" windowHeight="12075"/>
  </bookViews>
  <sheets>
    <sheet name="Ornstein-Uhlenbeck Simulation" sheetId="4" r:id="rId1"/>
    <sheet name="Vasicek Model" sheetId="5" r:id="rId2"/>
    <sheet name="CIR Simulation" sheetId="6" r:id="rId3"/>
    <sheet name="Sheet1" sheetId="1" r:id="rId4"/>
    <sheet name="Sheet2" sheetId="2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E6" i="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D7"/>
  <c r="B4" i="5"/>
  <c r="B10"/>
  <c r="B11" s="1"/>
  <c r="B13" s="1"/>
  <c r="B14" s="1"/>
  <c r="B12"/>
  <c r="B16"/>
  <c r="B27"/>
  <c r="G27"/>
  <c r="H27"/>
  <c r="I27"/>
  <c r="B28"/>
  <c r="E28"/>
  <c r="H28"/>
  <c r="I28"/>
  <c r="B29"/>
  <c r="E29"/>
  <c r="I29"/>
  <c r="B30"/>
  <c r="E30"/>
  <c r="I30"/>
  <c r="B31"/>
  <c r="E31"/>
  <c r="I31"/>
  <c r="B32"/>
  <c r="E32"/>
  <c r="H35" s="1"/>
  <c r="I32"/>
  <c r="B33"/>
  <c r="E33"/>
  <c r="I33"/>
  <c r="I34"/>
  <c r="I35"/>
  <c r="B36"/>
  <c r="E36"/>
  <c r="I36"/>
  <c r="B37"/>
  <c r="E37"/>
  <c r="I37"/>
  <c r="B38"/>
  <c r="E38"/>
  <c r="I38"/>
  <c r="B39"/>
  <c r="E39"/>
  <c r="I39"/>
  <c r="B40"/>
  <c r="E40"/>
  <c r="H36" s="1"/>
  <c r="I40"/>
  <c r="B41"/>
  <c r="E41"/>
  <c r="I41"/>
  <c r="I42"/>
  <c r="I43"/>
  <c r="B44"/>
  <c r="E44"/>
  <c r="I44"/>
  <c r="B45"/>
  <c r="E45"/>
  <c r="I45"/>
  <c r="B46"/>
  <c r="E46"/>
  <c r="I46"/>
  <c r="B47"/>
  <c r="E47"/>
  <c r="E48" s="1"/>
  <c r="H37" s="1"/>
  <c r="B48"/>
  <c r="H29" s="1"/>
  <c r="B49"/>
  <c r="E49"/>
  <c r="B52"/>
  <c r="B53" s="1"/>
  <c r="B55" s="1"/>
  <c r="B56" s="1"/>
  <c r="H30" s="1"/>
  <c r="E52"/>
  <c r="E53"/>
  <c r="E55" s="1"/>
  <c r="E56" s="1"/>
  <c r="H38" s="1"/>
  <c r="B54"/>
  <c r="E54"/>
  <c r="E57"/>
  <c r="B60"/>
  <c r="B61" s="1"/>
  <c r="B63" s="1"/>
  <c r="B64" s="1"/>
  <c r="H31" s="1"/>
  <c r="E60"/>
  <c r="E61"/>
  <c r="E63" s="1"/>
  <c r="E64" s="1"/>
  <c r="H39" s="1"/>
  <c r="B62"/>
  <c r="E62"/>
  <c r="E65"/>
  <c r="B68"/>
  <c r="B69" s="1"/>
  <c r="B71" s="1"/>
  <c r="B72" s="1"/>
  <c r="H32" s="1"/>
  <c r="E68"/>
  <c r="E69"/>
  <c r="E71" s="1"/>
  <c r="E72" s="1"/>
  <c r="H40" s="1"/>
  <c r="B70"/>
  <c r="E70"/>
  <c r="E73"/>
  <c r="B76"/>
  <c r="B77" s="1"/>
  <c r="B79" s="1"/>
  <c r="B80" s="1"/>
  <c r="H33" s="1"/>
  <c r="E76"/>
  <c r="E77"/>
  <c r="E79" s="1"/>
  <c r="E80" s="1"/>
  <c r="H41" s="1"/>
  <c r="B78"/>
  <c r="E78"/>
  <c r="E81"/>
  <c r="B84"/>
  <c r="B85" s="1"/>
  <c r="B87" s="1"/>
  <c r="B88" s="1"/>
  <c r="H34" s="1"/>
  <c r="E84"/>
  <c r="E85"/>
  <c r="E87" s="1"/>
  <c r="E88" s="1"/>
  <c r="H42" s="1"/>
  <c r="B86"/>
  <c r="E86"/>
  <c r="E89"/>
  <c r="E92"/>
  <c r="E93" s="1"/>
  <c r="E95" s="1"/>
  <c r="E96" s="1"/>
  <c r="H43" s="1"/>
  <c r="E94"/>
  <c r="E100"/>
  <c r="E101"/>
  <c r="E103" s="1"/>
  <c r="E104" s="1"/>
  <c r="H44" s="1"/>
  <c r="E102"/>
  <c r="E105"/>
  <c r="E108"/>
  <c r="E109" s="1"/>
  <c r="E111" s="1"/>
  <c r="E112" s="1"/>
  <c r="H45" s="1"/>
  <c r="E110"/>
  <c r="E116"/>
  <c r="E117"/>
  <c r="E119" s="1"/>
  <c r="E120" s="1"/>
  <c r="H46" s="1"/>
  <c r="E118"/>
  <c r="E121"/>
  <c r="E6" i="4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D7"/>
  <c r="E7" i="6" l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BL7" s="1"/>
  <c r="BM7" s="1"/>
  <c r="BN7" s="1"/>
  <c r="BO7" s="1"/>
  <c r="BP7" s="1"/>
  <c r="BQ7" s="1"/>
  <c r="BR7" s="1"/>
  <c r="BS7" s="1"/>
  <c r="BT7" s="1"/>
  <c r="BU7" s="1"/>
  <c r="BV7" s="1"/>
  <c r="BW7" s="1"/>
  <c r="BX7" s="1"/>
  <c r="BY7" s="1"/>
  <c r="BZ7" s="1"/>
  <c r="CA7" s="1"/>
  <c r="CB7" s="1"/>
  <c r="CC7" s="1"/>
  <c r="CD7" s="1"/>
  <c r="CE7" s="1"/>
  <c r="CF7" s="1"/>
  <c r="CG7" s="1"/>
  <c r="CH7" s="1"/>
  <c r="CI7" s="1"/>
  <c r="CJ7" s="1"/>
  <c r="CK7" s="1"/>
  <c r="CL7" s="1"/>
  <c r="CM7" s="1"/>
  <c r="CN7" s="1"/>
  <c r="CO7" s="1"/>
  <c r="CP7" s="1"/>
  <c r="CQ7" s="1"/>
  <c r="CR7" s="1"/>
  <c r="CS7" s="1"/>
  <c r="CT7" s="1"/>
  <c r="CU7" s="1"/>
  <c r="CV7" s="1"/>
  <c r="CW7" s="1"/>
  <c r="CX7" s="1"/>
  <c r="CY7" s="1"/>
  <c r="CZ7" s="1"/>
  <c r="DA7" s="1"/>
  <c r="DB7" s="1"/>
  <c r="DC7" s="1"/>
  <c r="DD7" s="1"/>
  <c r="DE7" s="1"/>
  <c r="DF7" s="1"/>
  <c r="DG7" s="1"/>
  <c r="DH7" s="1"/>
  <c r="DI7" s="1"/>
  <c r="DJ7" s="1"/>
  <c r="DK7" s="1"/>
  <c r="DL7" s="1"/>
  <c r="DM7" s="1"/>
  <c r="DN7" s="1"/>
  <c r="DO7" s="1"/>
  <c r="DP7" s="1"/>
  <c r="DQ7" s="1"/>
  <c r="DR7" s="1"/>
  <c r="DS7" s="1"/>
  <c r="DT7" s="1"/>
  <c r="DU7" s="1"/>
  <c r="DV7" s="1"/>
  <c r="DW7" s="1"/>
  <c r="DX7" s="1"/>
  <c r="DY7" s="1"/>
  <c r="DZ7" s="1"/>
  <c r="EA7" s="1"/>
  <c r="EB7" s="1"/>
  <c r="EC7" s="1"/>
  <c r="ED7" s="1"/>
  <c r="EE7" s="1"/>
  <c r="EF7" s="1"/>
  <c r="EG7" s="1"/>
  <c r="EH7" s="1"/>
  <c r="EI7" s="1"/>
  <c r="EJ7" s="1"/>
  <c r="EK7" s="1"/>
  <c r="EL7" s="1"/>
  <c r="EM7" s="1"/>
  <c r="EN7" s="1"/>
  <c r="EO7" s="1"/>
  <c r="EP7" s="1"/>
  <c r="EQ7" s="1"/>
  <c r="ER7" s="1"/>
  <c r="ES7" s="1"/>
  <c r="ET7" s="1"/>
  <c r="EU7" s="1"/>
  <c r="EV7" s="1"/>
  <c r="EW7" s="1"/>
  <c r="EX7" s="1"/>
  <c r="EY7" s="1"/>
  <c r="EZ7" s="1"/>
  <c r="FA7" s="1"/>
  <c r="FB7" s="1"/>
  <c r="FC7" s="1"/>
  <c r="FD7" s="1"/>
  <c r="FE7" s="1"/>
  <c r="FF7" s="1"/>
  <c r="FG7" s="1"/>
  <c r="FH7" s="1"/>
  <c r="FI7" s="1"/>
  <c r="FJ7" s="1"/>
  <c r="FK7" s="1"/>
  <c r="FL7" s="1"/>
  <c r="FM7" s="1"/>
  <c r="FN7" s="1"/>
  <c r="FO7" s="1"/>
  <c r="FP7" s="1"/>
  <c r="FQ7" s="1"/>
  <c r="FR7" s="1"/>
  <c r="FS7" s="1"/>
  <c r="FT7" s="1"/>
  <c r="FU7" s="1"/>
  <c r="FV7" s="1"/>
  <c r="FW7" s="1"/>
  <c r="FX7" s="1"/>
  <c r="FY7" s="1"/>
  <c r="FZ7" s="1"/>
  <c r="GA7" s="1"/>
  <c r="GB7" s="1"/>
  <c r="GC7" s="1"/>
  <c r="GD7" s="1"/>
  <c r="GE7" s="1"/>
  <c r="GF7" s="1"/>
  <c r="GG7" s="1"/>
  <c r="GH7" s="1"/>
  <c r="GI7" s="1"/>
  <c r="GJ7" s="1"/>
  <c r="GK7" s="1"/>
  <c r="GL7" s="1"/>
  <c r="GM7" s="1"/>
  <c r="GN7" s="1"/>
  <c r="GO7" s="1"/>
  <c r="GP7" s="1"/>
  <c r="GQ7" s="1"/>
  <c r="GR7" s="1"/>
  <c r="GS7" s="1"/>
  <c r="GT7" s="1"/>
  <c r="GU7" s="1"/>
  <c r="GV7" s="1"/>
  <c r="GW7" s="1"/>
  <c r="GX7" s="1"/>
  <c r="GY7" s="1"/>
  <c r="GZ7" s="1"/>
  <c r="HA7" s="1"/>
  <c r="HB7" s="1"/>
  <c r="B15" i="5"/>
  <c r="E7" i="4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BL7" s="1"/>
  <c r="BM7" s="1"/>
  <c r="BN7" s="1"/>
  <c r="BO7" s="1"/>
  <c r="BP7" s="1"/>
  <c r="BQ7" s="1"/>
  <c r="BR7" s="1"/>
  <c r="BS7" s="1"/>
  <c r="BT7" s="1"/>
  <c r="BU7" s="1"/>
  <c r="BV7" s="1"/>
  <c r="BW7" s="1"/>
  <c r="BX7" s="1"/>
  <c r="BY7" s="1"/>
  <c r="BZ7" s="1"/>
  <c r="CA7" s="1"/>
  <c r="CB7" s="1"/>
  <c r="CC7" s="1"/>
  <c r="CD7" s="1"/>
  <c r="CE7" s="1"/>
  <c r="CF7" s="1"/>
  <c r="CG7" s="1"/>
  <c r="CH7" s="1"/>
  <c r="CI7" s="1"/>
  <c r="CJ7" s="1"/>
  <c r="CK7" s="1"/>
  <c r="CL7" s="1"/>
  <c r="CM7" s="1"/>
  <c r="CN7" s="1"/>
  <c r="CO7" s="1"/>
  <c r="CP7" s="1"/>
  <c r="CQ7" s="1"/>
  <c r="CR7" s="1"/>
  <c r="CS7" s="1"/>
  <c r="CT7" s="1"/>
  <c r="CU7" s="1"/>
  <c r="CV7" s="1"/>
  <c r="CW7" s="1"/>
  <c r="CX7" s="1"/>
  <c r="CY7" s="1"/>
  <c r="CZ7" s="1"/>
  <c r="DA7" s="1"/>
  <c r="DB7" s="1"/>
  <c r="DC7" s="1"/>
  <c r="DD7" s="1"/>
  <c r="DE7" s="1"/>
  <c r="DF7" s="1"/>
  <c r="DG7" s="1"/>
  <c r="DH7" s="1"/>
  <c r="DI7" s="1"/>
  <c r="DJ7" s="1"/>
  <c r="DK7" s="1"/>
  <c r="DL7" s="1"/>
  <c r="DM7" s="1"/>
  <c r="DN7" s="1"/>
  <c r="DO7" s="1"/>
  <c r="DP7" s="1"/>
  <c r="DQ7" s="1"/>
  <c r="DR7" s="1"/>
  <c r="DS7" s="1"/>
  <c r="DT7" s="1"/>
  <c r="DU7" s="1"/>
  <c r="DV7" s="1"/>
  <c r="DW7" s="1"/>
  <c r="DX7" s="1"/>
  <c r="DY7" s="1"/>
  <c r="DZ7" s="1"/>
  <c r="EA7" s="1"/>
  <c r="EB7" s="1"/>
  <c r="EC7" s="1"/>
  <c r="ED7" s="1"/>
  <c r="EE7" s="1"/>
  <c r="EF7" s="1"/>
  <c r="EG7" s="1"/>
  <c r="EH7" s="1"/>
  <c r="EI7" s="1"/>
  <c r="EJ7" s="1"/>
  <c r="EK7" s="1"/>
  <c r="EL7" s="1"/>
  <c r="EM7" s="1"/>
  <c r="EN7" s="1"/>
  <c r="EO7" s="1"/>
  <c r="EP7" s="1"/>
  <c r="EQ7" s="1"/>
  <c r="ER7" s="1"/>
  <c r="ES7" s="1"/>
  <c r="ET7" s="1"/>
  <c r="EU7" s="1"/>
  <c r="EV7" s="1"/>
  <c r="EW7" s="1"/>
  <c r="EX7" s="1"/>
  <c r="EY7" s="1"/>
  <c r="EZ7" s="1"/>
  <c r="FA7" s="1"/>
  <c r="FB7" s="1"/>
  <c r="FC7" s="1"/>
  <c r="FD7" s="1"/>
  <c r="FE7" s="1"/>
  <c r="FF7" s="1"/>
  <c r="FG7" s="1"/>
  <c r="FH7" s="1"/>
  <c r="FI7" s="1"/>
  <c r="FJ7" s="1"/>
  <c r="FK7" s="1"/>
  <c r="FL7" s="1"/>
  <c r="FM7" s="1"/>
  <c r="FN7" s="1"/>
  <c r="FO7" s="1"/>
  <c r="FP7" s="1"/>
  <c r="FQ7" s="1"/>
  <c r="FR7" s="1"/>
  <c r="FS7" s="1"/>
  <c r="FT7" s="1"/>
  <c r="FU7" s="1"/>
  <c r="FV7" s="1"/>
  <c r="FW7" s="1"/>
  <c r="FX7" s="1"/>
  <c r="FY7" s="1"/>
  <c r="FZ7" s="1"/>
  <c r="GA7" s="1"/>
  <c r="GB7" s="1"/>
  <c r="GC7" s="1"/>
  <c r="GD7" s="1"/>
  <c r="GE7" s="1"/>
  <c r="GF7" s="1"/>
  <c r="GG7" s="1"/>
  <c r="GH7" s="1"/>
  <c r="GI7" s="1"/>
  <c r="GJ7" s="1"/>
  <c r="GK7" s="1"/>
  <c r="GL7" s="1"/>
  <c r="GM7" s="1"/>
  <c r="GN7" s="1"/>
  <c r="GO7" s="1"/>
  <c r="GP7" s="1"/>
  <c r="GQ7" s="1"/>
  <c r="GR7" s="1"/>
  <c r="GS7" s="1"/>
  <c r="GT7" s="1"/>
  <c r="GU7" s="1"/>
  <c r="GV7" s="1"/>
  <c r="GW7" s="1"/>
  <c r="GX7" s="1"/>
  <c r="GY7" s="1"/>
  <c r="GZ7" s="1"/>
  <c r="HA7" s="1"/>
  <c r="HB7" s="1"/>
  <c r="B89" i="5"/>
  <c r="B81"/>
  <c r="B73"/>
  <c r="B65"/>
  <c r="B57"/>
  <c r="E113"/>
  <c r="E97"/>
</calcChain>
</file>

<file path=xl/sharedStrings.xml><?xml version="1.0" encoding="utf-8"?>
<sst xmlns="http://schemas.openxmlformats.org/spreadsheetml/2006/main" count="139" uniqueCount="28">
  <si>
    <t>Ornstein-Uhlenbeck Process</t>
  </si>
  <si>
    <t>[0,1] Normally distributed variable</t>
  </si>
  <si>
    <t>Hit F9 to generate another random process</t>
  </si>
  <si>
    <r>
      <rPr>
        <sz val="10"/>
        <rFont val="Calibri"/>
        <family val="2"/>
      </rPr>
      <t>σ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</si>
  <si>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 = </t>
    </r>
  </si>
  <si>
    <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</si>
  <si>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Ornstein-Uhlenbeck Process Simulation</t>
  </si>
  <si>
    <t>r(0,T)</t>
  </si>
  <si>
    <t>T</t>
  </si>
  <si>
    <r>
      <t xml:space="preserve">Volatility of zero rate </t>
    </r>
    <r>
      <rPr>
        <sz val="10"/>
        <rFont val="Symbol"/>
        <family val="1"/>
        <charset val="2"/>
      </rPr>
      <t>s</t>
    </r>
    <r>
      <rPr>
        <vertAlign val="subscript"/>
        <sz val="10"/>
        <rFont val="Arial"/>
        <family val="2"/>
      </rPr>
      <t>r(T)</t>
    </r>
  </si>
  <si>
    <t>Vasicek Zero Rate</t>
  </si>
  <si>
    <t>Vasicek Discount Factor</t>
  </si>
  <si>
    <r>
      <t>Infinitely-long Rate (r</t>
    </r>
    <r>
      <rPr>
        <vertAlign val="subscript"/>
        <sz val="12"/>
        <rFont val="Symbol"/>
        <family val="1"/>
        <charset val="2"/>
      </rPr>
      <t>¥</t>
    </r>
    <r>
      <rPr>
        <sz val="10"/>
        <rFont val="Arial"/>
        <family val="2"/>
      </rPr>
      <t>)</t>
    </r>
  </si>
  <si>
    <t>T =</t>
  </si>
  <si>
    <t>m</t>
  </si>
  <si>
    <r>
      <t>Instantaneous Forward Rete r</t>
    </r>
    <r>
      <rPr>
        <vertAlign val="subscript"/>
        <sz val="11"/>
        <color theme="1"/>
        <rFont val="Calibri"/>
        <family val="2"/>
        <scheme val="minor"/>
      </rPr>
      <t>T</t>
    </r>
  </si>
  <si>
    <t xml:space="preserve">                                             =</t>
  </si>
  <si>
    <t>Outputs:</t>
  </si>
  <si>
    <r>
      <t xml:space="preserve">Instantaneous </t>
    </r>
    <r>
      <rPr>
        <sz val="11"/>
        <color theme="1"/>
        <rFont val="Symbol"/>
        <family val="1"/>
        <charset val="2"/>
      </rPr>
      <t>s</t>
    </r>
  </si>
  <si>
    <t>l</t>
  </si>
  <si>
    <r>
      <t>r</t>
    </r>
    <r>
      <rPr>
        <vertAlign val="subscript"/>
        <sz val="10"/>
        <rFont val="Arial"/>
        <family val="2"/>
      </rPr>
      <t>0</t>
    </r>
  </si>
  <si>
    <t>Inputs:</t>
  </si>
  <si>
    <t>Vasicek Model</t>
  </si>
  <si>
    <t>l =</t>
  </si>
  <si>
    <t>Cox, Ingersoll and Ross Process Simulation</t>
  </si>
  <si>
    <r>
      <t>r</t>
    </r>
    <r>
      <rPr>
        <b/>
        <vertAlign val="subscript"/>
        <sz val="16"/>
        <rFont val="Times New Roman"/>
        <family val="1"/>
      </rPr>
      <t>t</t>
    </r>
    <r>
      <rPr>
        <b/>
        <sz val="16"/>
        <rFont val="Times New Roman"/>
        <family val="1"/>
      </rPr>
      <t xml:space="preserve"> =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 xml:space="preserve"> + </t>
    </r>
    <r>
      <rPr>
        <b/>
        <sz val="16"/>
        <rFont val="Symbol"/>
        <family val="1"/>
        <charset val="2"/>
      </rPr>
      <t>l</t>
    </r>
    <r>
      <rPr>
        <b/>
        <sz val="16"/>
        <rFont val="Times New Roman"/>
        <family val="1"/>
      </rPr>
      <t>(r</t>
    </r>
    <r>
      <rPr>
        <b/>
        <vertAlign val="sub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-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>) + r</t>
    </r>
    <r>
      <rPr>
        <b/>
        <vertAlign val="subscript"/>
        <sz val="16"/>
        <rFont val="Times New Roman"/>
        <family val="1"/>
      </rPr>
      <t>t</t>
    </r>
    <r>
      <rPr>
        <b/>
        <vertAlign val="superscript"/>
        <sz val="16"/>
        <rFont val="Times New Roman"/>
        <family val="1"/>
      </rPr>
      <t>.5</t>
    </r>
    <r>
      <rPr>
        <b/>
        <i/>
        <sz val="16"/>
        <rFont val="Times New Roman"/>
        <family val="1"/>
      </rPr>
      <t>e</t>
    </r>
    <r>
      <rPr>
        <b/>
        <vertAlign val="subscript"/>
        <sz val="16"/>
        <rFont val="Times New Roman"/>
        <family val="1"/>
      </rPr>
      <t>t</t>
    </r>
  </si>
  <si>
    <r>
      <t>r</t>
    </r>
    <r>
      <rPr>
        <b/>
        <vertAlign val="subscript"/>
        <sz val="16"/>
        <rFont val="Times New Roman"/>
        <family val="1"/>
      </rPr>
      <t>t</t>
    </r>
    <r>
      <rPr>
        <b/>
        <sz val="16"/>
        <rFont val="Times New Roman"/>
        <family val="1"/>
      </rPr>
      <t xml:space="preserve"> =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 xml:space="preserve"> + </t>
    </r>
    <r>
      <rPr>
        <b/>
        <sz val="16"/>
        <rFont val="Symbol"/>
        <family val="1"/>
        <charset val="2"/>
      </rPr>
      <t>l</t>
    </r>
    <r>
      <rPr>
        <b/>
        <sz val="16"/>
        <rFont val="Times New Roman"/>
        <family val="1"/>
      </rPr>
      <t>(r</t>
    </r>
    <r>
      <rPr>
        <b/>
        <vertAlign val="sub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-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 xml:space="preserve">) + </t>
    </r>
    <r>
      <rPr>
        <b/>
        <i/>
        <sz val="16"/>
        <rFont val="Times New Roman"/>
        <family val="1"/>
      </rPr>
      <t>e</t>
    </r>
    <r>
      <rPr>
        <b/>
        <vertAlign val="subscript"/>
        <sz val="16"/>
        <rFont val="Times New Roman"/>
        <family val="1"/>
      </rPr>
      <t>t</t>
    </r>
  </si>
  <si>
    <r>
      <t xml:space="preserve">Notice that as 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 xml:space="preserve"> gets closer to 1, the process becomes more mean reverting. As 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 xml:space="preserve"> approaches 0, the process looks like Brownian motion.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</si>
</sst>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%"/>
    <numFmt numFmtId="165" formatCode="0.000000"/>
    <numFmt numFmtId="166" formatCode="_-* #,##0.00_-;\-* #,##0.00_-;_-* &quot;-&quot;??_-;_-@_-"/>
    <numFmt numFmtId="167" formatCode="0.000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i/>
      <sz val="16"/>
      <name val="Times New Roman"/>
      <family val="1"/>
    </font>
    <font>
      <b/>
      <sz val="10"/>
      <color rgb="FFFF0000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b/>
      <sz val="14"/>
      <name val="Arial"/>
      <family val="2"/>
    </font>
    <font>
      <vertAlign val="subscript"/>
      <sz val="12"/>
      <name val="Symbol"/>
      <family val="1"/>
      <charset val="2"/>
    </font>
    <font>
      <b/>
      <u/>
      <sz val="11"/>
      <color theme="1"/>
      <name val="Symbol"/>
      <family val="1"/>
      <charset val="2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vertAlign val="superscript"/>
      <sz val="16"/>
      <name val="Times New Roman"/>
      <family val="1"/>
    </font>
    <font>
      <b/>
      <sz val="16"/>
      <name val="Symbol"/>
      <family val="1"/>
      <charset val="2"/>
    </font>
    <font>
      <b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/>
    <xf numFmtId="0" fontId="4" fillId="0" borderId="0" xfId="1" applyFont="1"/>
    <xf numFmtId="0" fontId="5" fillId="2" borderId="0" xfId="1" applyFont="1" applyFill="1"/>
    <xf numFmtId="0" fontId="5" fillId="3" borderId="0" xfId="1" applyFont="1" applyFill="1"/>
    <xf numFmtId="0" fontId="6" fillId="2" borderId="0" xfId="1" applyFont="1" applyFill="1"/>
    <xf numFmtId="0" fontId="4" fillId="2" borderId="0" xfId="1" applyFont="1" applyFill="1"/>
    <xf numFmtId="0" fontId="3" fillId="3" borderId="0" xfId="1" applyFill="1"/>
    <xf numFmtId="0" fontId="4" fillId="3" borderId="0" xfId="1" applyFont="1" applyFill="1"/>
    <xf numFmtId="0" fontId="3" fillId="0" borderId="0" xfId="1" applyFill="1"/>
    <xf numFmtId="0" fontId="7" fillId="3" borderId="0" xfId="2" applyFont="1" applyFill="1"/>
    <xf numFmtId="0" fontId="10" fillId="0" borderId="0" xfId="1" applyFont="1" applyFill="1"/>
    <xf numFmtId="0" fontId="3" fillId="3" borderId="0" xfId="1" applyFont="1" applyFill="1"/>
    <xf numFmtId="0" fontId="3" fillId="4" borderId="0" xfId="1" applyFill="1"/>
    <xf numFmtId="0" fontId="14" fillId="4" borderId="0" xfId="1" applyFont="1" applyFill="1"/>
    <xf numFmtId="0" fontId="1" fillId="0" borderId="0" xfId="8"/>
    <xf numFmtId="164" fontId="0" fillId="0" borderId="0" xfId="18" applyNumberFormat="1" applyFont="1"/>
    <xf numFmtId="164" fontId="2" fillId="0" borderId="0" xfId="18" applyNumberFormat="1" applyFont="1" applyBorder="1"/>
    <xf numFmtId="165" fontId="2" fillId="0" borderId="0" xfId="8" applyNumberFormat="1" applyFont="1" applyBorder="1"/>
    <xf numFmtId="10" fontId="3" fillId="0" borderId="0" xfId="18" applyNumberFormat="1" applyFont="1"/>
    <xf numFmtId="166" fontId="1" fillId="0" borderId="0" xfId="8" applyNumberFormat="1"/>
    <xf numFmtId="164" fontId="1" fillId="0" borderId="0" xfId="8" applyNumberFormat="1"/>
    <xf numFmtId="0" fontId="1" fillId="0" borderId="0" xfId="8" applyFill="1" applyBorder="1"/>
    <xf numFmtId="0" fontId="16" fillId="0" borderId="0" xfId="8" applyFont="1" applyFill="1" applyBorder="1"/>
    <xf numFmtId="0" fontId="17" fillId="0" borderId="0" xfId="8" applyFont="1"/>
    <xf numFmtId="167" fontId="1" fillId="0" borderId="0" xfId="8" applyNumberFormat="1"/>
    <xf numFmtId="10" fontId="2" fillId="0" borderId="0" xfId="18" applyNumberFormat="1" applyFont="1" applyFill="1" applyBorder="1"/>
    <xf numFmtId="10" fontId="0" fillId="0" borderId="0" xfId="18" applyNumberFormat="1" applyFont="1"/>
    <xf numFmtId="0" fontId="2" fillId="0" borderId="0" xfId="8" applyFont="1"/>
    <xf numFmtId="0" fontId="1" fillId="3" borderId="0" xfId="8" applyFill="1"/>
    <xf numFmtId="0" fontId="20" fillId="3" borderId="0" xfId="8" applyFont="1" applyFill="1"/>
    <xf numFmtId="0" fontId="1" fillId="3" borderId="0" xfId="8" applyFill="1" applyBorder="1"/>
    <xf numFmtId="0" fontId="19" fillId="3" borderId="0" xfId="8" applyFont="1" applyFill="1" applyBorder="1"/>
    <xf numFmtId="0" fontId="3" fillId="0" borderId="0" xfId="18" applyNumberFormat="1" applyFont="1" applyFill="1"/>
    <xf numFmtId="0" fontId="3" fillId="0" borderId="0" xfId="3" applyNumberFormat="1" applyFont="1" applyFill="1" applyBorder="1"/>
    <xf numFmtId="0" fontId="0" fillId="0" borderId="0" xfId="3" applyNumberFormat="1" applyFont="1" applyFill="1" applyBorder="1"/>
    <xf numFmtId="0" fontId="0" fillId="0" borderId="0" xfId="18" applyNumberFormat="1" applyFont="1" applyFill="1" applyBorder="1"/>
  </cellXfs>
  <cellStyles count="19">
    <cellStyle name="Comma 2" xfId="3"/>
    <cellStyle name="Normal" xfId="0" builtinId="0"/>
    <cellStyle name="Normal 10" xfId="4"/>
    <cellStyle name="Normal 11" xfId="2"/>
    <cellStyle name="Normal 12" xfId="5"/>
    <cellStyle name="Normal 13" xfId="6"/>
    <cellStyle name="Normal 14" xfId="7"/>
    <cellStyle name="Normal 15" xfId="8"/>
    <cellStyle name="Normal 16" xfId="9"/>
    <cellStyle name="Normal 2" xfId="10"/>
    <cellStyle name="Normal 2 2" xfId="1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Ornstein-Uhlenbech</a:t>
            </a:r>
            <a:r>
              <a:rPr lang="en-US" baseline="0"/>
              <a:t> (Vasicek)</a:t>
            </a:r>
            <a:r>
              <a:rPr lang="en-US"/>
              <a:t> Process</a:t>
            </a:r>
          </a:p>
        </c:rich>
      </c:tx>
      <c:layout>
        <c:manualLayout>
          <c:xMode val="edge"/>
          <c:yMode val="edge"/>
          <c:x val="0.19569937628764145"/>
          <c:y val="3.49854227405247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34445636856599"/>
          <c:y val="0.17492736272230933"/>
          <c:w val="0.79355005365855313"/>
          <c:h val="0.65014669811790804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'Ornstein-Uhlenbeck Simulation'!$D$7:$HB$7</c:f>
              <c:numCache>
                <c:formatCode>General</c:formatCode>
                <c:ptCount val="207"/>
                <c:pt idx="0">
                  <c:v>0.05</c:v>
                </c:pt>
                <c:pt idx="1">
                  <c:v>3.9841088587695514E-2</c:v>
                </c:pt>
                <c:pt idx="2">
                  <c:v>4.0880561194130124E-2</c:v>
                </c:pt>
                <c:pt idx="3">
                  <c:v>7.2736685684982524E-2</c:v>
                </c:pt>
                <c:pt idx="4">
                  <c:v>6.6487173214467801E-2</c:v>
                </c:pt>
                <c:pt idx="5">
                  <c:v>9.3416307588197606E-2</c:v>
                </c:pt>
                <c:pt idx="6">
                  <c:v>8.3455810520966511E-2</c:v>
                </c:pt>
                <c:pt idx="7">
                  <c:v>5.4987882696686474E-2</c:v>
                </c:pt>
                <c:pt idx="8">
                  <c:v>5.7928327992411627E-2</c:v>
                </c:pt>
                <c:pt idx="9">
                  <c:v>3.4494185127423832E-2</c:v>
                </c:pt>
                <c:pt idx="10">
                  <c:v>1.8798355288981067E-2</c:v>
                </c:pt>
                <c:pt idx="11">
                  <c:v>5.6528506691694021E-2</c:v>
                </c:pt>
                <c:pt idx="12">
                  <c:v>1.238306068073932E-2</c:v>
                </c:pt>
                <c:pt idx="13">
                  <c:v>6.2099966636110421E-2</c:v>
                </c:pt>
                <c:pt idx="14">
                  <c:v>6.5213097890753441E-2</c:v>
                </c:pt>
                <c:pt idx="15">
                  <c:v>7.1415801668410411E-2</c:v>
                </c:pt>
                <c:pt idx="16">
                  <c:v>8.4896396992233308E-2</c:v>
                </c:pt>
                <c:pt idx="17">
                  <c:v>3.7141702330298884E-2</c:v>
                </c:pt>
                <c:pt idx="18">
                  <c:v>3.5602410750725989E-2</c:v>
                </c:pt>
                <c:pt idx="19">
                  <c:v>1.1012558098854298E-2</c:v>
                </c:pt>
                <c:pt idx="20">
                  <c:v>6.6874897743171458E-2</c:v>
                </c:pt>
                <c:pt idx="21">
                  <c:v>3.1017692337646393E-2</c:v>
                </c:pt>
                <c:pt idx="22">
                  <c:v>5.5363148101126858E-3</c:v>
                </c:pt>
                <c:pt idx="23">
                  <c:v>4.8387455313696565E-2</c:v>
                </c:pt>
                <c:pt idx="24">
                  <c:v>3.561834526458614E-2</c:v>
                </c:pt>
                <c:pt idx="25">
                  <c:v>7.3689512233998236E-2</c:v>
                </c:pt>
                <c:pt idx="26">
                  <c:v>7.6619005984231561E-2</c:v>
                </c:pt>
                <c:pt idx="27">
                  <c:v>4.759255468461196E-2</c:v>
                </c:pt>
                <c:pt idx="28">
                  <c:v>5.8597638798092745E-2</c:v>
                </c:pt>
                <c:pt idx="29">
                  <c:v>3.8340220251852006E-2</c:v>
                </c:pt>
                <c:pt idx="30">
                  <c:v>3.4968377456448152E-2</c:v>
                </c:pt>
                <c:pt idx="31">
                  <c:v>9.8859894907148277E-3</c:v>
                </c:pt>
                <c:pt idx="32">
                  <c:v>3.3333307571530815E-2</c:v>
                </c:pt>
                <c:pt idx="33">
                  <c:v>3.5160774722757658E-2</c:v>
                </c:pt>
                <c:pt idx="34">
                  <c:v>2.0620246676644593E-2</c:v>
                </c:pt>
                <c:pt idx="35">
                  <c:v>-1.0155661501911287E-2</c:v>
                </c:pt>
                <c:pt idx="36">
                  <c:v>4.9069568294225402E-2</c:v>
                </c:pt>
                <c:pt idx="37">
                  <c:v>7.8730367411452729E-2</c:v>
                </c:pt>
                <c:pt idx="38">
                  <c:v>9.5177432689103753E-2</c:v>
                </c:pt>
                <c:pt idx="39">
                  <c:v>0.1103310441353785</c:v>
                </c:pt>
                <c:pt idx="40">
                  <c:v>9.8730946448002441E-2</c:v>
                </c:pt>
                <c:pt idx="41">
                  <c:v>8.0666288282264575E-2</c:v>
                </c:pt>
                <c:pt idx="42">
                  <c:v>4.2209076863715986E-2</c:v>
                </c:pt>
                <c:pt idx="43">
                  <c:v>5.8087552312499652E-2</c:v>
                </c:pt>
                <c:pt idx="44">
                  <c:v>6.1271139154481229E-2</c:v>
                </c:pt>
                <c:pt idx="45">
                  <c:v>5.7123071873421839E-2</c:v>
                </c:pt>
                <c:pt idx="46">
                  <c:v>7.5001267227956039E-2</c:v>
                </c:pt>
                <c:pt idx="47">
                  <c:v>2.0818006701740957E-2</c:v>
                </c:pt>
                <c:pt idx="48">
                  <c:v>2.6087613053678231E-2</c:v>
                </c:pt>
                <c:pt idx="49">
                  <c:v>7.2761591036816745E-2</c:v>
                </c:pt>
                <c:pt idx="50">
                  <c:v>8.4165270586524371E-2</c:v>
                </c:pt>
                <c:pt idx="51">
                  <c:v>5.641598130690044E-2</c:v>
                </c:pt>
                <c:pt idx="52">
                  <c:v>4.7754495191330099E-2</c:v>
                </c:pt>
                <c:pt idx="53">
                  <c:v>5.7477900980456464E-2</c:v>
                </c:pt>
                <c:pt idx="54">
                  <c:v>6.8625172285466302E-2</c:v>
                </c:pt>
                <c:pt idx="55">
                  <c:v>4.4402067438106152E-2</c:v>
                </c:pt>
                <c:pt idx="56">
                  <c:v>3.7112311455626823E-2</c:v>
                </c:pt>
                <c:pt idx="57">
                  <c:v>4.5751751369981046E-2</c:v>
                </c:pt>
                <c:pt idx="58">
                  <c:v>5.4814800648566427E-2</c:v>
                </c:pt>
                <c:pt idx="59">
                  <c:v>9.7538579591885943E-2</c:v>
                </c:pt>
                <c:pt idx="60">
                  <c:v>7.1773226291776196E-2</c:v>
                </c:pt>
                <c:pt idx="61">
                  <c:v>5.1323009555616417E-2</c:v>
                </c:pt>
                <c:pt idx="62">
                  <c:v>3.509191528706429E-2</c:v>
                </c:pt>
                <c:pt idx="63">
                  <c:v>9.3380195495137111E-2</c:v>
                </c:pt>
                <c:pt idx="64">
                  <c:v>7.7715524914652778E-2</c:v>
                </c:pt>
                <c:pt idx="65">
                  <c:v>5.4854244057671385E-2</c:v>
                </c:pt>
                <c:pt idx="66">
                  <c:v>6.8902978739803833E-2</c:v>
                </c:pt>
                <c:pt idx="67">
                  <c:v>5.9895168089023954E-2</c:v>
                </c:pt>
                <c:pt idx="68">
                  <c:v>5.6707045689057725E-2</c:v>
                </c:pt>
                <c:pt idx="69">
                  <c:v>4.8984393789818649E-2</c:v>
                </c:pt>
                <c:pt idx="70">
                  <c:v>2.4268613301640519E-2</c:v>
                </c:pt>
                <c:pt idx="71">
                  <c:v>8.1443461450759688E-3</c:v>
                </c:pt>
                <c:pt idx="72">
                  <c:v>3.9732226424502574E-2</c:v>
                </c:pt>
                <c:pt idx="73">
                  <c:v>7.8975557391442797E-2</c:v>
                </c:pt>
                <c:pt idx="74">
                  <c:v>3.1229960060086714E-2</c:v>
                </c:pt>
                <c:pt idx="75">
                  <c:v>5.0319963589857665E-2</c:v>
                </c:pt>
                <c:pt idx="76">
                  <c:v>5.9732713460042393E-2</c:v>
                </c:pt>
                <c:pt idx="77">
                  <c:v>9.1102265464484133E-2</c:v>
                </c:pt>
                <c:pt idx="78">
                  <c:v>5.0696475810129191E-2</c:v>
                </c:pt>
                <c:pt idx="79">
                  <c:v>6.8025616399878086E-2</c:v>
                </c:pt>
                <c:pt idx="80">
                  <c:v>4.771856241534933E-2</c:v>
                </c:pt>
                <c:pt idx="81">
                  <c:v>7.2924790493585842E-2</c:v>
                </c:pt>
                <c:pt idx="82">
                  <c:v>7.4537526962019651E-2</c:v>
                </c:pt>
                <c:pt idx="83">
                  <c:v>3.987644390921382E-2</c:v>
                </c:pt>
                <c:pt idx="84">
                  <c:v>2.9445446290560569E-2</c:v>
                </c:pt>
                <c:pt idx="85">
                  <c:v>4.1853671353325468E-2</c:v>
                </c:pt>
                <c:pt idx="86">
                  <c:v>5.1463702342207401E-2</c:v>
                </c:pt>
                <c:pt idx="87">
                  <c:v>5.9832047183792508E-2</c:v>
                </c:pt>
                <c:pt idx="88">
                  <c:v>5.6742697677629593E-2</c:v>
                </c:pt>
                <c:pt idx="89">
                  <c:v>5.8620641320786135E-2</c:v>
                </c:pt>
                <c:pt idx="90">
                  <c:v>6.1057626864065642E-2</c:v>
                </c:pt>
                <c:pt idx="91">
                  <c:v>6.5331384551869487E-2</c:v>
                </c:pt>
                <c:pt idx="92">
                  <c:v>5.0644530934441337E-2</c:v>
                </c:pt>
                <c:pt idx="93">
                  <c:v>7.3619187448179718E-2</c:v>
                </c:pt>
                <c:pt idx="94">
                  <c:v>4.7437134692801475E-2</c:v>
                </c:pt>
                <c:pt idx="95">
                  <c:v>5.290026909218988E-2</c:v>
                </c:pt>
                <c:pt idx="96">
                  <c:v>7.3585341402879603E-2</c:v>
                </c:pt>
                <c:pt idx="97">
                  <c:v>6.1772720759866083E-2</c:v>
                </c:pt>
                <c:pt idx="98">
                  <c:v>5.7744373737525341E-2</c:v>
                </c:pt>
                <c:pt idx="99">
                  <c:v>3.781732445813174E-2</c:v>
                </c:pt>
                <c:pt idx="100">
                  <c:v>2.0890593018957088E-2</c:v>
                </c:pt>
                <c:pt idx="101">
                  <c:v>2.7520924069535914E-2</c:v>
                </c:pt>
                <c:pt idx="102">
                  <c:v>4.9987326460412165E-2</c:v>
                </c:pt>
                <c:pt idx="103">
                  <c:v>4.5594176373540463E-2</c:v>
                </c:pt>
                <c:pt idx="104">
                  <c:v>4.6727650388922626E-2</c:v>
                </c:pt>
                <c:pt idx="105">
                  <c:v>3.0109731187136907E-2</c:v>
                </c:pt>
                <c:pt idx="106">
                  <c:v>1.9819026702891412E-2</c:v>
                </c:pt>
                <c:pt idx="107">
                  <c:v>3.2732229569923388E-2</c:v>
                </c:pt>
                <c:pt idx="108">
                  <c:v>3.055386637394731E-2</c:v>
                </c:pt>
                <c:pt idx="109">
                  <c:v>3.5209673826471603E-2</c:v>
                </c:pt>
                <c:pt idx="110">
                  <c:v>2.43665490965514E-2</c:v>
                </c:pt>
                <c:pt idx="111">
                  <c:v>2.7474782042196673E-2</c:v>
                </c:pt>
                <c:pt idx="112">
                  <c:v>3.9562299870889626E-2</c:v>
                </c:pt>
                <c:pt idx="113">
                  <c:v>9.0898506598202228E-3</c:v>
                </c:pt>
                <c:pt idx="114">
                  <c:v>2.9821437535028205E-2</c:v>
                </c:pt>
                <c:pt idx="115">
                  <c:v>7.8375198483102981E-2</c:v>
                </c:pt>
                <c:pt idx="116">
                  <c:v>4.6969884055539549E-2</c:v>
                </c:pt>
                <c:pt idx="117">
                  <c:v>3.3609523672477694E-2</c:v>
                </c:pt>
                <c:pt idx="118">
                  <c:v>3.3171162281578015E-2</c:v>
                </c:pt>
                <c:pt idx="119">
                  <c:v>2.4300197976194347E-2</c:v>
                </c:pt>
                <c:pt idx="120">
                  <c:v>2.1845108628469456E-2</c:v>
                </c:pt>
                <c:pt idx="121">
                  <c:v>2.5879629476829098E-2</c:v>
                </c:pt>
                <c:pt idx="122">
                  <c:v>3.4459930024268184E-2</c:v>
                </c:pt>
                <c:pt idx="123">
                  <c:v>5.3305690718231519E-2</c:v>
                </c:pt>
                <c:pt idx="124">
                  <c:v>1.9768061628358397E-2</c:v>
                </c:pt>
                <c:pt idx="125">
                  <c:v>6.2291448177071856E-3</c:v>
                </c:pt>
                <c:pt idx="126">
                  <c:v>-1.5688130708781146E-3</c:v>
                </c:pt>
                <c:pt idx="127">
                  <c:v>4.4973351534766767E-2</c:v>
                </c:pt>
                <c:pt idx="128">
                  <c:v>2.2279493415606845E-2</c:v>
                </c:pt>
                <c:pt idx="129">
                  <c:v>5.9427229907003359E-2</c:v>
                </c:pt>
                <c:pt idx="130">
                  <c:v>4.6608741815712236E-2</c:v>
                </c:pt>
                <c:pt idx="131">
                  <c:v>5.6488181089370135E-2</c:v>
                </c:pt>
                <c:pt idx="132">
                  <c:v>7.2635832422331431E-2</c:v>
                </c:pt>
                <c:pt idx="133">
                  <c:v>5.7611679843682519E-2</c:v>
                </c:pt>
                <c:pt idx="134">
                  <c:v>3.7381019165679139E-2</c:v>
                </c:pt>
                <c:pt idx="135">
                  <c:v>3.9143681030724048E-2</c:v>
                </c:pt>
                <c:pt idx="136">
                  <c:v>1.8396431631210991E-2</c:v>
                </c:pt>
                <c:pt idx="137">
                  <c:v>3.2265091462109832E-3</c:v>
                </c:pt>
                <c:pt idx="138">
                  <c:v>3.3161670005303776E-2</c:v>
                </c:pt>
                <c:pt idx="139">
                  <c:v>4.5788859790598962E-2</c:v>
                </c:pt>
                <c:pt idx="140">
                  <c:v>5.0671905881723156E-2</c:v>
                </c:pt>
                <c:pt idx="141">
                  <c:v>4.3071251975530224E-2</c:v>
                </c:pt>
                <c:pt idx="142">
                  <c:v>5.5112279596252575E-2</c:v>
                </c:pt>
                <c:pt idx="143">
                  <c:v>3.8820523383444057E-2</c:v>
                </c:pt>
                <c:pt idx="144">
                  <c:v>3.4035851690914651E-2</c:v>
                </c:pt>
                <c:pt idx="145">
                  <c:v>3.696715651933679E-2</c:v>
                </c:pt>
                <c:pt idx="146">
                  <c:v>4.5238198172631278E-2</c:v>
                </c:pt>
                <c:pt idx="147">
                  <c:v>5.3988321008285607E-2</c:v>
                </c:pt>
                <c:pt idx="148">
                  <c:v>3.6309581866890414E-2</c:v>
                </c:pt>
                <c:pt idx="149">
                  <c:v>3.8524750378847249E-2</c:v>
                </c:pt>
                <c:pt idx="150">
                  <c:v>3.869546901086434E-2</c:v>
                </c:pt>
                <c:pt idx="151">
                  <c:v>3.5921655941241568E-2</c:v>
                </c:pt>
                <c:pt idx="152">
                  <c:v>3.7494066370160152E-2</c:v>
                </c:pt>
                <c:pt idx="153">
                  <c:v>2.1650794797561095E-2</c:v>
                </c:pt>
                <c:pt idx="154">
                  <c:v>2.3546883358300276E-2</c:v>
                </c:pt>
                <c:pt idx="155">
                  <c:v>8.0335588768637556E-2</c:v>
                </c:pt>
                <c:pt idx="156">
                  <c:v>5.9312280899057462E-2</c:v>
                </c:pt>
                <c:pt idx="157">
                  <c:v>8.7056326402017992E-2</c:v>
                </c:pt>
                <c:pt idx="158">
                  <c:v>6.9942398773006675E-2</c:v>
                </c:pt>
                <c:pt idx="159">
                  <c:v>5.3525977223848289E-2</c:v>
                </c:pt>
                <c:pt idx="160">
                  <c:v>6.3666450567615468E-2</c:v>
                </c:pt>
                <c:pt idx="161">
                  <c:v>3.1319578484513957E-2</c:v>
                </c:pt>
                <c:pt idx="162">
                  <c:v>3.1206165286849025E-2</c:v>
                </c:pt>
                <c:pt idx="163">
                  <c:v>5.3328961586834464E-2</c:v>
                </c:pt>
                <c:pt idx="164">
                  <c:v>4.8181868588672037E-2</c:v>
                </c:pt>
                <c:pt idx="165">
                  <c:v>6.6734077364828989E-2</c:v>
                </c:pt>
                <c:pt idx="166">
                  <c:v>0.11152516459727999</c:v>
                </c:pt>
                <c:pt idx="167">
                  <c:v>0.10073167535219413</c:v>
                </c:pt>
                <c:pt idx="168">
                  <c:v>7.3126500164266153E-2</c:v>
                </c:pt>
                <c:pt idx="169">
                  <c:v>4.4247471780601802E-2</c:v>
                </c:pt>
                <c:pt idx="170">
                  <c:v>6.9771392479067565E-2</c:v>
                </c:pt>
                <c:pt idx="171">
                  <c:v>7.4556766715457939E-2</c:v>
                </c:pt>
                <c:pt idx="172">
                  <c:v>5.3121433855690729E-2</c:v>
                </c:pt>
                <c:pt idx="173">
                  <c:v>5.2491419953907992E-2</c:v>
                </c:pt>
                <c:pt idx="174">
                  <c:v>6.4663853009229458E-2</c:v>
                </c:pt>
                <c:pt idx="175">
                  <c:v>6.8718579858124879E-2</c:v>
                </c:pt>
                <c:pt idx="176">
                  <c:v>7.011661522357758E-2</c:v>
                </c:pt>
                <c:pt idx="177">
                  <c:v>3.8119864844412647E-2</c:v>
                </c:pt>
                <c:pt idx="178">
                  <c:v>3.4969278665259479E-2</c:v>
                </c:pt>
                <c:pt idx="179">
                  <c:v>5.0393306360429657E-2</c:v>
                </c:pt>
                <c:pt idx="180">
                  <c:v>6.0796247107980025E-2</c:v>
                </c:pt>
                <c:pt idx="181">
                  <c:v>4.7867644466727997E-2</c:v>
                </c:pt>
                <c:pt idx="182">
                  <c:v>6.7517070936098003E-2</c:v>
                </c:pt>
                <c:pt idx="183">
                  <c:v>7.5451447421504642E-2</c:v>
                </c:pt>
                <c:pt idx="184">
                  <c:v>4.7816345482454059E-2</c:v>
                </c:pt>
                <c:pt idx="185">
                  <c:v>5.6478211081785849E-2</c:v>
                </c:pt>
                <c:pt idx="186">
                  <c:v>4.9919942404000807E-2</c:v>
                </c:pt>
                <c:pt idx="187">
                  <c:v>8.7850832977161536E-2</c:v>
                </c:pt>
                <c:pt idx="188">
                  <c:v>6.6194024166180629E-2</c:v>
                </c:pt>
                <c:pt idx="189">
                  <c:v>9.5170474495394564E-2</c:v>
                </c:pt>
                <c:pt idx="190">
                  <c:v>9.2075106728235726E-2</c:v>
                </c:pt>
                <c:pt idx="191">
                  <c:v>7.7638876166998619E-2</c:v>
                </c:pt>
                <c:pt idx="192">
                  <c:v>6.9756365376128504E-2</c:v>
                </c:pt>
                <c:pt idx="193">
                  <c:v>4.9566039490199922E-2</c:v>
                </c:pt>
                <c:pt idx="194">
                  <c:v>6.2710958559159355E-2</c:v>
                </c:pt>
                <c:pt idx="195">
                  <c:v>9.5943187699770602E-2</c:v>
                </c:pt>
                <c:pt idx="196">
                  <c:v>8.8336899072596425E-2</c:v>
                </c:pt>
                <c:pt idx="197">
                  <c:v>8.1796357465136943E-2</c:v>
                </c:pt>
                <c:pt idx="198">
                  <c:v>8.087743434563488E-2</c:v>
                </c:pt>
                <c:pt idx="199">
                  <c:v>5.9692955250132004E-2</c:v>
                </c:pt>
                <c:pt idx="200">
                  <c:v>4.7797238268499832E-2</c:v>
                </c:pt>
                <c:pt idx="201">
                  <c:v>5.9510184261015675E-2</c:v>
                </c:pt>
                <c:pt idx="202">
                  <c:v>6.3292774062750579E-2</c:v>
                </c:pt>
                <c:pt idx="203">
                  <c:v>1.983525942369118E-2</c:v>
                </c:pt>
                <c:pt idx="204">
                  <c:v>4.6618638855721165E-2</c:v>
                </c:pt>
                <c:pt idx="205">
                  <c:v>4.7690642597210446E-2</c:v>
                </c:pt>
                <c:pt idx="206">
                  <c:v>6.0776045152361548E-2</c:v>
                </c:pt>
              </c:numCache>
            </c:numRef>
          </c:val>
        </c:ser>
        <c:marker val="1"/>
        <c:axId val="111078400"/>
        <c:axId val="118604928"/>
      </c:lineChart>
      <c:catAx>
        <c:axId val="111078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56129145147179771"/>
              <c:y val="0.903791311800310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04928"/>
        <c:crosses val="autoZero"/>
        <c:auto val="1"/>
        <c:lblAlgn val="ctr"/>
        <c:lblOffset val="100"/>
        <c:tickLblSkip val="19"/>
        <c:tickMarkSkip val="1"/>
      </c:catAx>
      <c:valAx>
        <c:axId val="118604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r(t)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451895655900155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78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r(0,T)</c:v>
          </c:tx>
          <c:marker>
            <c:symbol val="none"/>
          </c:marker>
          <c:xVal>
            <c:numRef>
              <c:f>'Vasicek Model'!$G$27:$G$46</c:f>
              <c:numCache>
                <c:formatCode>General</c:formatCode>
                <c:ptCount val="20"/>
                <c:pt idx="0">
                  <c:v>8.3333333333333329E-2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20</c:v>
                </c:pt>
                <c:pt idx="19">
                  <c:v>25</c:v>
                </c:pt>
              </c:numCache>
            </c:numRef>
          </c:xVal>
          <c:yVal>
            <c:numRef>
              <c:f>'Vasicek Model'!$H$27:$H$46</c:f>
              <c:numCache>
                <c:formatCode>0.000%</c:formatCode>
                <c:ptCount val="20"/>
                <c:pt idx="0">
                  <c:v>1.5513225492932322E-2</c:v>
                </c:pt>
                <c:pt idx="1">
                  <c:v>1.6495582669664419E-2</c:v>
                </c:pt>
                <c:pt idx="2">
                  <c:v>1.7866202351023559E-2</c:v>
                </c:pt>
                <c:pt idx="3">
                  <c:v>1.9124041986147155E-2</c:v>
                </c:pt>
                <c:pt idx="4">
                  <c:v>2.02799384274885E-2</c:v>
                </c:pt>
                <c:pt idx="5">
                  <c:v>2.4062513036706375E-2</c:v>
                </c:pt>
                <c:pt idx="6">
                  <c:v>2.6827440383213604E-2</c:v>
                </c:pt>
                <c:pt idx="7">
                  <c:v>2.8887085941646115E-2</c:v>
                </c:pt>
                <c:pt idx="8">
                  <c:v>3.0449393658639558E-2</c:v>
                </c:pt>
                <c:pt idx="9">
                  <c:v>3.1655336300226232E-2</c:v>
                </c:pt>
                <c:pt idx="10">
                  <c:v>3.2601995292819562E-2</c:v>
                </c:pt>
                <c:pt idx="11">
                  <c:v>3.3357180033761862E-2</c:v>
                </c:pt>
                <c:pt idx="12">
                  <c:v>3.3968888862870326E-2</c:v>
                </c:pt>
                <c:pt idx="13">
                  <c:v>3.4471537223950105E-2</c:v>
                </c:pt>
                <c:pt idx="14">
                  <c:v>3.4890115842243705E-2</c:v>
                </c:pt>
                <c:pt idx="15">
                  <c:v>3.5243000876436489E-2</c:v>
                </c:pt>
                <c:pt idx="16">
                  <c:v>3.5803048338657932E-2</c:v>
                </c:pt>
                <c:pt idx="17">
                  <c:v>3.6225981233813383E-2</c:v>
                </c:pt>
                <c:pt idx="18">
                  <c:v>3.6820106235918082E-2</c:v>
                </c:pt>
                <c:pt idx="19">
                  <c:v>3.7296006976295183E-2</c:v>
                </c:pt>
              </c:numCache>
            </c:numRef>
          </c:yVal>
          <c:smooth val="1"/>
        </c:ser>
        <c:ser>
          <c:idx val="1"/>
          <c:order val="1"/>
          <c:tx>
            <c:v>mu</c:v>
          </c:tx>
          <c:marker>
            <c:symbol val="none"/>
          </c:marker>
          <c:xVal>
            <c:numRef>
              <c:f>'Vasicek Model'!$G$27:$G$46</c:f>
              <c:numCache>
                <c:formatCode>General</c:formatCode>
                <c:ptCount val="20"/>
                <c:pt idx="0">
                  <c:v>8.3333333333333329E-2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20</c:v>
                </c:pt>
                <c:pt idx="19">
                  <c:v>25</c:v>
                </c:pt>
              </c:numCache>
            </c:numRef>
          </c:xVal>
          <c:yVal>
            <c:numRef>
              <c:f>'Vasicek Model'!$I$27:$I$46</c:f>
              <c:numCache>
                <c:formatCode>General</c:formatCode>
                <c:ptCount val="20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</c:numCache>
            </c:numRef>
          </c:yVal>
          <c:smooth val="1"/>
        </c:ser>
        <c:axId val="144292480"/>
        <c:axId val="144302848"/>
      </c:scatterChart>
      <c:valAx>
        <c:axId val="144292480"/>
        <c:scaling>
          <c:orientation val="minMax"/>
        </c:scaling>
        <c:axPos val="b"/>
        <c:numFmt formatCode="General" sourceLinked="1"/>
        <c:tickLblPos val="nextTo"/>
        <c:crossAx val="144302848"/>
        <c:crosses val="autoZero"/>
        <c:crossBetween val="midCat"/>
      </c:valAx>
      <c:valAx>
        <c:axId val="144302848"/>
        <c:scaling>
          <c:orientation val="minMax"/>
        </c:scaling>
        <c:axPos val="l"/>
        <c:majorGridlines/>
        <c:numFmt formatCode="0.000%" sourceLinked="1"/>
        <c:tickLblPos val="nextTo"/>
        <c:crossAx val="14429248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Cox,</a:t>
            </a:r>
            <a:r>
              <a:rPr lang="en-US" baseline="0"/>
              <a:t> Ingersoll and Ross (CIR)</a:t>
            </a:r>
            <a:r>
              <a:rPr lang="en-US"/>
              <a:t> Process</a:t>
            </a:r>
          </a:p>
        </c:rich>
      </c:tx>
      <c:layout>
        <c:manualLayout>
          <c:xMode val="edge"/>
          <c:yMode val="edge"/>
          <c:x val="0.19569937628764145"/>
          <c:y val="3.49854227405247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34445636856599"/>
          <c:y val="0.17492736272230944"/>
          <c:w val="0.79355005365855336"/>
          <c:h val="0.65014669811790804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'CIR Simulation'!$D$7:$HB$7</c:f>
              <c:numCache>
                <c:formatCode>General</c:formatCode>
                <c:ptCount val="207"/>
                <c:pt idx="0">
                  <c:v>0.05</c:v>
                </c:pt>
                <c:pt idx="1">
                  <c:v>4.4810671819570339E-2</c:v>
                </c:pt>
                <c:pt idx="2">
                  <c:v>4.6730972102930778E-2</c:v>
                </c:pt>
                <c:pt idx="3">
                  <c:v>5.6990321240640809E-2</c:v>
                </c:pt>
                <c:pt idx="4">
                  <c:v>4.6078754585309994E-2</c:v>
                </c:pt>
                <c:pt idx="5">
                  <c:v>2.7766009618538198E-2</c:v>
                </c:pt>
                <c:pt idx="6">
                  <c:v>1.7769860501071408E-2</c:v>
                </c:pt>
                <c:pt idx="7">
                  <c:v>2.1250870518522879E-2</c:v>
                </c:pt>
                <c:pt idx="8">
                  <c:v>2.7713159349807646E-2</c:v>
                </c:pt>
                <c:pt idx="9">
                  <c:v>2.811159649841204E-2</c:v>
                </c:pt>
                <c:pt idx="10">
                  <c:v>2.100977920182584E-2</c:v>
                </c:pt>
                <c:pt idx="11">
                  <c:v>3.1054291463769205E-2</c:v>
                </c:pt>
                <c:pt idx="12">
                  <c:v>2.1179528377222444E-2</c:v>
                </c:pt>
                <c:pt idx="13">
                  <c:v>1.1297707304563122E-2</c:v>
                </c:pt>
                <c:pt idx="14">
                  <c:v>5.1556833501292514E-3</c:v>
                </c:pt>
                <c:pt idx="15">
                  <c:v>1.4035612376845717E-2</c:v>
                </c:pt>
                <c:pt idx="16">
                  <c:v>2.1786963924347612E-2</c:v>
                </c:pt>
                <c:pt idx="17">
                  <c:v>1.5432677390846115E-2</c:v>
                </c:pt>
                <c:pt idx="18">
                  <c:v>2.0842672985764598E-2</c:v>
                </c:pt>
                <c:pt idx="19">
                  <c:v>1.1280894304734909E-2</c:v>
                </c:pt>
                <c:pt idx="20">
                  <c:v>7.7831163924069443E-3</c:v>
                </c:pt>
                <c:pt idx="21">
                  <c:v>1.3414253478216518E-2</c:v>
                </c:pt>
                <c:pt idx="22">
                  <c:v>7.4203431976765967E-3</c:v>
                </c:pt>
                <c:pt idx="23">
                  <c:v>1.1007915808032264E-2</c:v>
                </c:pt>
                <c:pt idx="24">
                  <c:v>7.990894145356222E-3</c:v>
                </c:pt>
                <c:pt idx="25">
                  <c:v>1.5479920271612234E-2</c:v>
                </c:pt>
                <c:pt idx="26">
                  <c:v>3.2090995538824482E-2</c:v>
                </c:pt>
                <c:pt idx="27">
                  <c:v>3.685997720787601E-2</c:v>
                </c:pt>
                <c:pt idx="28">
                  <c:v>4.0407222951301294E-2</c:v>
                </c:pt>
                <c:pt idx="29">
                  <c:v>4.5092106124038758E-2</c:v>
                </c:pt>
                <c:pt idx="30">
                  <c:v>5.0754354204122165E-2</c:v>
                </c:pt>
                <c:pt idx="31">
                  <c:v>6.6080644153987095E-2</c:v>
                </c:pt>
                <c:pt idx="32">
                  <c:v>6.8642836935737639E-2</c:v>
                </c:pt>
                <c:pt idx="33">
                  <c:v>4.7879830089476196E-2</c:v>
                </c:pt>
                <c:pt idx="34">
                  <c:v>4.6454800502605392E-2</c:v>
                </c:pt>
                <c:pt idx="35">
                  <c:v>2.5247725490370812E-2</c:v>
                </c:pt>
                <c:pt idx="36">
                  <c:v>2.8001514822674566E-2</c:v>
                </c:pt>
                <c:pt idx="37">
                  <c:v>4.7835085324898302E-2</c:v>
                </c:pt>
                <c:pt idx="38">
                  <c:v>3.2455984633580404E-2</c:v>
                </c:pt>
                <c:pt idx="39">
                  <c:v>3.3904796127680541E-2</c:v>
                </c:pt>
                <c:pt idx="40">
                  <c:v>5.1617020041549465E-2</c:v>
                </c:pt>
                <c:pt idx="41">
                  <c:v>4.4045473792850814E-2</c:v>
                </c:pt>
                <c:pt idx="42">
                  <c:v>5.0553372723175748E-2</c:v>
                </c:pt>
                <c:pt idx="43">
                  <c:v>5.0711058538693947E-2</c:v>
                </c:pt>
                <c:pt idx="44">
                  <c:v>7.5644177938984911E-2</c:v>
                </c:pt>
                <c:pt idx="45">
                  <c:v>5.8506393044564606E-2</c:v>
                </c:pt>
                <c:pt idx="46">
                  <c:v>5.067489088106264E-2</c:v>
                </c:pt>
                <c:pt idx="47">
                  <c:v>3.5980132557884528E-2</c:v>
                </c:pt>
                <c:pt idx="48">
                  <c:v>3.0720211614440177E-2</c:v>
                </c:pt>
                <c:pt idx="49">
                  <c:v>2.8342525730954745E-2</c:v>
                </c:pt>
                <c:pt idx="50">
                  <c:v>3.6335184050894483E-2</c:v>
                </c:pt>
                <c:pt idx="51">
                  <c:v>2.0344985890637352E-2</c:v>
                </c:pt>
                <c:pt idx="52">
                  <c:v>3.3555724671097902E-2</c:v>
                </c:pt>
                <c:pt idx="53">
                  <c:v>3.7933175587287329E-2</c:v>
                </c:pt>
                <c:pt idx="54">
                  <c:v>3.0588324322875331E-2</c:v>
                </c:pt>
                <c:pt idx="55">
                  <c:v>2.4817969373397804E-2</c:v>
                </c:pt>
                <c:pt idx="56">
                  <c:v>1.5683950497261699E-2</c:v>
                </c:pt>
                <c:pt idx="57">
                  <c:v>2.0058972777364747E-2</c:v>
                </c:pt>
                <c:pt idx="58">
                  <c:v>1.6380122338955607E-2</c:v>
                </c:pt>
                <c:pt idx="59">
                  <c:v>1.9270703664580363E-2</c:v>
                </c:pt>
                <c:pt idx="60">
                  <c:v>1.8538349276473402E-2</c:v>
                </c:pt>
                <c:pt idx="61">
                  <c:v>2.3879995251895891E-2</c:v>
                </c:pt>
                <c:pt idx="62">
                  <c:v>2.9814621597434574E-2</c:v>
                </c:pt>
                <c:pt idx="63">
                  <c:v>2.3817063589038349E-2</c:v>
                </c:pt>
                <c:pt idx="64">
                  <c:v>3.0329659739504695E-2</c:v>
                </c:pt>
                <c:pt idx="65">
                  <c:v>2.8505520678260017E-2</c:v>
                </c:pt>
                <c:pt idx="66">
                  <c:v>2.9565874640185036E-2</c:v>
                </c:pt>
                <c:pt idx="67">
                  <c:v>2.7330799051617845E-2</c:v>
                </c:pt>
                <c:pt idx="68">
                  <c:v>4.2990008393787943E-2</c:v>
                </c:pt>
                <c:pt idx="69">
                  <c:v>3.3763883820048191E-2</c:v>
                </c:pt>
                <c:pt idx="70">
                  <c:v>2.9071015886637717E-2</c:v>
                </c:pt>
                <c:pt idx="71">
                  <c:v>3.3324892792346864E-2</c:v>
                </c:pt>
                <c:pt idx="72">
                  <c:v>3.1525952001526199E-2</c:v>
                </c:pt>
                <c:pt idx="73">
                  <c:v>1.9441917053370217E-2</c:v>
                </c:pt>
                <c:pt idx="74">
                  <c:v>2.9721792702659195E-2</c:v>
                </c:pt>
                <c:pt idx="75">
                  <c:v>4.690294753181945E-2</c:v>
                </c:pt>
                <c:pt idx="76">
                  <c:v>2.3032029750152172E-2</c:v>
                </c:pt>
                <c:pt idx="77">
                  <c:v>3.4844786808547475E-2</c:v>
                </c:pt>
                <c:pt idx="78">
                  <c:v>3.1537426430649593E-2</c:v>
                </c:pt>
                <c:pt idx="79">
                  <c:v>3.569052253794254E-2</c:v>
                </c:pt>
                <c:pt idx="80">
                  <c:v>5.2530785481861603E-2</c:v>
                </c:pt>
                <c:pt idx="81">
                  <c:v>5.0301096460559788E-2</c:v>
                </c:pt>
                <c:pt idx="82">
                  <c:v>5.8911032590512662E-2</c:v>
                </c:pt>
                <c:pt idx="83">
                  <c:v>6.2437167749500512E-2</c:v>
                </c:pt>
                <c:pt idx="84">
                  <c:v>5.859281017997852E-2</c:v>
                </c:pt>
                <c:pt idx="85">
                  <c:v>5.1330340245140486E-2</c:v>
                </c:pt>
                <c:pt idx="86">
                  <c:v>3.4472433180069678E-2</c:v>
                </c:pt>
                <c:pt idx="87">
                  <c:v>2.057538602015219E-2</c:v>
                </c:pt>
                <c:pt idx="88">
                  <c:v>2.4695817087203503E-2</c:v>
                </c:pt>
                <c:pt idx="89">
                  <c:v>3.8607814633602376E-2</c:v>
                </c:pt>
                <c:pt idx="90">
                  <c:v>1.9805633760085501E-2</c:v>
                </c:pt>
                <c:pt idx="91">
                  <c:v>2.372353652983963E-2</c:v>
                </c:pt>
                <c:pt idx="92">
                  <c:v>1.7798773598736578E-2</c:v>
                </c:pt>
                <c:pt idx="93">
                  <c:v>1.8265445102217434E-2</c:v>
                </c:pt>
                <c:pt idx="94">
                  <c:v>2.6721623483791576E-2</c:v>
                </c:pt>
                <c:pt idx="95">
                  <c:v>3.1510073399540019E-2</c:v>
                </c:pt>
                <c:pt idx="96">
                  <c:v>3.1412669602664339E-2</c:v>
                </c:pt>
                <c:pt idx="97">
                  <c:v>4.671568742728497E-2</c:v>
                </c:pt>
                <c:pt idx="98">
                  <c:v>3.6872468052693501E-2</c:v>
                </c:pt>
                <c:pt idx="99">
                  <c:v>4.2494566025002969E-2</c:v>
                </c:pt>
                <c:pt idx="100">
                  <c:v>5.444835590509281E-2</c:v>
                </c:pt>
                <c:pt idx="101">
                  <c:v>3.4159551362894086E-2</c:v>
                </c:pt>
                <c:pt idx="102">
                  <c:v>4.0588501172877156E-2</c:v>
                </c:pt>
                <c:pt idx="103">
                  <c:v>5.4446783626201485E-2</c:v>
                </c:pt>
                <c:pt idx="104">
                  <c:v>6.7419349962386077E-2</c:v>
                </c:pt>
                <c:pt idx="105">
                  <c:v>5.2218236490062346E-2</c:v>
                </c:pt>
                <c:pt idx="106">
                  <c:v>5.3926564822806528E-2</c:v>
                </c:pt>
                <c:pt idx="107">
                  <c:v>5.5947040286514253E-2</c:v>
                </c:pt>
                <c:pt idx="108">
                  <c:v>4.3946183277858736E-2</c:v>
                </c:pt>
                <c:pt idx="109">
                  <c:v>4.6513154853669331E-2</c:v>
                </c:pt>
                <c:pt idx="110">
                  <c:v>6.1829919708801251E-2</c:v>
                </c:pt>
                <c:pt idx="111">
                  <c:v>7.0221226500106759E-2</c:v>
                </c:pt>
                <c:pt idx="112">
                  <c:v>6.401275294617427E-2</c:v>
                </c:pt>
                <c:pt idx="113">
                  <c:v>6.4199412578629211E-2</c:v>
                </c:pt>
                <c:pt idx="114">
                  <c:v>6.5624147426259383E-2</c:v>
                </c:pt>
                <c:pt idx="115">
                  <c:v>7.516434121474086E-2</c:v>
                </c:pt>
                <c:pt idx="116">
                  <c:v>4.9579084238837709E-2</c:v>
                </c:pt>
                <c:pt idx="117">
                  <c:v>4.7468052544626667E-2</c:v>
                </c:pt>
                <c:pt idx="118">
                  <c:v>3.6870687775935287E-2</c:v>
                </c:pt>
                <c:pt idx="119">
                  <c:v>2.6544961168230713E-2</c:v>
                </c:pt>
                <c:pt idx="120">
                  <c:v>3.7135860113929768E-2</c:v>
                </c:pt>
                <c:pt idx="121">
                  <c:v>5.1993164217498757E-2</c:v>
                </c:pt>
                <c:pt idx="122">
                  <c:v>6.563386926101647E-2</c:v>
                </c:pt>
                <c:pt idx="123">
                  <c:v>4.1260080809273583E-2</c:v>
                </c:pt>
                <c:pt idx="124">
                  <c:v>3.7042496930829727E-2</c:v>
                </c:pt>
                <c:pt idx="125">
                  <c:v>4.1749200625977395E-2</c:v>
                </c:pt>
                <c:pt idx="126">
                  <c:v>2.4949068405722273E-2</c:v>
                </c:pt>
                <c:pt idx="127">
                  <c:v>2.2174869914341814E-2</c:v>
                </c:pt>
                <c:pt idx="128">
                  <c:v>2.1355805806915061E-2</c:v>
                </c:pt>
                <c:pt idx="129">
                  <c:v>1.7337665901078401E-2</c:v>
                </c:pt>
                <c:pt idx="130">
                  <c:v>6.2960403626873551E-3</c:v>
                </c:pt>
                <c:pt idx="131">
                  <c:v>1.2901009446275114E-2</c:v>
                </c:pt>
                <c:pt idx="132">
                  <c:v>2.7027948787619289E-2</c:v>
                </c:pt>
                <c:pt idx="133">
                  <c:v>3.1515400398541858E-2</c:v>
                </c:pt>
                <c:pt idx="134">
                  <c:v>4.0113762623994756E-2</c:v>
                </c:pt>
                <c:pt idx="135">
                  <c:v>3.2378045697035958E-2</c:v>
                </c:pt>
                <c:pt idx="136">
                  <c:v>4.9966395395942366E-2</c:v>
                </c:pt>
                <c:pt idx="137">
                  <c:v>5.0549459454742048E-2</c:v>
                </c:pt>
                <c:pt idx="138">
                  <c:v>5.4721122954210409E-2</c:v>
                </c:pt>
                <c:pt idx="139">
                  <c:v>1.9855262269308345E-2</c:v>
                </c:pt>
                <c:pt idx="140">
                  <c:v>2.2515908143511239E-2</c:v>
                </c:pt>
                <c:pt idx="141">
                  <c:v>2.9766078128459463E-2</c:v>
                </c:pt>
                <c:pt idx="142">
                  <c:v>3.3343493500223774E-2</c:v>
                </c:pt>
                <c:pt idx="143">
                  <c:v>1.9732236307765667E-2</c:v>
                </c:pt>
                <c:pt idx="144">
                  <c:v>1.5096146063943102E-2</c:v>
                </c:pt>
                <c:pt idx="145">
                  <c:v>2.758442550639599E-2</c:v>
                </c:pt>
                <c:pt idx="146">
                  <c:v>4.4693224792902046E-2</c:v>
                </c:pt>
                <c:pt idx="147">
                  <c:v>4.418991095211406E-2</c:v>
                </c:pt>
                <c:pt idx="148">
                  <c:v>4.5069984117146272E-2</c:v>
                </c:pt>
                <c:pt idx="149">
                  <c:v>3.0051956586735443E-2</c:v>
                </c:pt>
                <c:pt idx="150">
                  <c:v>3.6300967586193791E-2</c:v>
                </c:pt>
                <c:pt idx="151">
                  <c:v>3.5403868319985224E-2</c:v>
                </c:pt>
                <c:pt idx="152">
                  <c:v>3.7783363780517477E-2</c:v>
                </c:pt>
                <c:pt idx="153">
                  <c:v>5.7552012708877526E-2</c:v>
                </c:pt>
                <c:pt idx="154">
                  <c:v>3.4568835568229511E-2</c:v>
                </c:pt>
                <c:pt idx="155">
                  <c:v>3.7236196969555893E-2</c:v>
                </c:pt>
                <c:pt idx="156">
                  <c:v>4.3574345566479829E-2</c:v>
                </c:pt>
                <c:pt idx="157">
                  <c:v>4.5220809079610666E-2</c:v>
                </c:pt>
                <c:pt idx="158">
                  <c:v>5.2179067568873895E-2</c:v>
                </c:pt>
                <c:pt idx="159">
                  <c:v>2.2539816371845059E-2</c:v>
                </c:pt>
                <c:pt idx="160">
                  <c:v>2.2226049947635253E-2</c:v>
                </c:pt>
                <c:pt idx="161">
                  <c:v>3.8349033737404212E-2</c:v>
                </c:pt>
                <c:pt idx="162">
                  <c:v>4.64319943211218E-2</c:v>
                </c:pt>
                <c:pt idx="163">
                  <c:v>5.4974368088939657E-2</c:v>
                </c:pt>
                <c:pt idx="164">
                  <c:v>7.1044576345022259E-2</c:v>
                </c:pt>
                <c:pt idx="165">
                  <c:v>9.4666174802682357E-2</c:v>
                </c:pt>
                <c:pt idx="166">
                  <c:v>6.6046911337524661E-2</c:v>
                </c:pt>
                <c:pt idx="167">
                  <c:v>8.1833433494766544E-2</c:v>
                </c:pt>
                <c:pt idx="168">
                  <c:v>9.1224278777269546E-2</c:v>
                </c:pt>
                <c:pt idx="169">
                  <c:v>0.10160708154244813</c:v>
                </c:pt>
                <c:pt idx="170">
                  <c:v>0.10859409712624282</c:v>
                </c:pt>
                <c:pt idx="171">
                  <c:v>8.2829592105535046E-2</c:v>
                </c:pt>
                <c:pt idx="172">
                  <c:v>8.2168083852602422E-2</c:v>
                </c:pt>
                <c:pt idx="173">
                  <c:v>4.6030720333950143E-2</c:v>
                </c:pt>
                <c:pt idx="174">
                  <c:v>4.1003976544791224E-2</c:v>
                </c:pt>
                <c:pt idx="175">
                  <c:v>5.2806477850801489E-2</c:v>
                </c:pt>
                <c:pt idx="176">
                  <c:v>2.7798603821873477E-2</c:v>
                </c:pt>
                <c:pt idx="177">
                  <c:v>4.0460311934873483E-2</c:v>
                </c:pt>
                <c:pt idx="178">
                  <c:v>4.4172149993880444E-2</c:v>
                </c:pt>
                <c:pt idx="179">
                  <c:v>4.9112609228158646E-2</c:v>
                </c:pt>
                <c:pt idx="180">
                  <c:v>3.1882773666467121E-2</c:v>
                </c:pt>
                <c:pt idx="181">
                  <c:v>2.3747921793429404E-2</c:v>
                </c:pt>
                <c:pt idx="182">
                  <c:v>1.4533511584593175E-2</c:v>
                </c:pt>
                <c:pt idx="183">
                  <c:v>2.1844747728231303E-2</c:v>
                </c:pt>
                <c:pt idx="184">
                  <c:v>1.671529861276335E-2</c:v>
                </c:pt>
                <c:pt idx="185">
                  <c:v>1.2739129864442715E-2</c:v>
                </c:pt>
                <c:pt idx="186">
                  <c:v>1.8858882241346381E-2</c:v>
                </c:pt>
                <c:pt idx="187">
                  <c:v>2.8248113404237482E-2</c:v>
                </c:pt>
                <c:pt idx="188">
                  <c:v>3.489146840407361E-2</c:v>
                </c:pt>
                <c:pt idx="189">
                  <c:v>3.3097953553010484E-2</c:v>
                </c:pt>
                <c:pt idx="190">
                  <c:v>2.1204124530349883E-2</c:v>
                </c:pt>
                <c:pt idx="191">
                  <c:v>2.0256945600508433E-2</c:v>
                </c:pt>
                <c:pt idx="192">
                  <c:v>2.3673086802290706E-2</c:v>
                </c:pt>
                <c:pt idx="193">
                  <c:v>5.1128992852597886E-2</c:v>
                </c:pt>
                <c:pt idx="194">
                  <c:v>5.1557297037682928E-2</c:v>
                </c:pt>
                <c:pt idx="195">
                  <c:v>4.6080991349053316E-2</c:v>
                </c:pt>
                <c:pt idx="196">
                  <c:v>2.9491311701646254E-2</c:v>
                </c:pt>
                <c:pt idx="197">
                  <c:v>4.2809482905245846E-2</c:v>
                </c:pt>
                <c:pt idx="198">
                  <c:v>4.1299371586837448E-2</c:v>
                </c:pt>
                <c:pt idx="199">
                  <c:v>5.402967442518028E-2</c:v>
                </c:pt>
                <c:pt idx="200">
                  <c:v>6.1149921891206091E-2</c:v>
                </c:pt>
                <c:pt idx="201">
                  <c:v>6.622312284192014E-2</c:v>
                </c:pt>
                <c:pt idx="202">
                  <c:v>5.6196208713542063E-2</c:v>
                </c:pt>
                <c:pt idx="203">
                  <c:v>5.2404868324694882E-2</c:v>
                </c:pt>
                <c:pt idx="204">
                  <c:v>4.8814106007634826E-2</c:v>
                </c:pt>
                <c:pt idx="205">
                  <c:v>4.2731419279317957E-2</c:v>
                </c:pt>
                <c:pt idx="206">
                  <c:v>3.5061684541467707E-2</c:v>
                </c:pt>
              </c:numCache>
            </c:numRef>
          </c:val>
        </c:ser>
        <c:marker val="1"/>
        <c:axId val="166677120"/>
        <c:axId val="167495168"/>
      </c:lineChart>
      <c:catAx>
        <c:axId val="166677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56129145147179793"/>
              <c:y val="0.903791311800310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95168"/>
        <c:crosses val="autoZero"/>
        <c:auto val="1"/>
        <c:lblAlgn val="ctr"/>
        <c:lblOffset val="100"/>
        <c:tickLblSkip val="19"/>
        <c:tickMarkSkip val="1"/>
      </c:catAx>
      <c:valAx>
        <c:axId val="16749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r(t)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451895655900155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67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33" r="0.750000000000005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9</xdr:row>
      <xdr:rowOff>0</xdr:rowOff>
    </xdr:from>
    <xdr:to>
      <xdr:col>13</xdr:col>
      <xdr:colOff>85725</xdr:colOff>
      <xdr:row>29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857250</xdr:colOff>
      <xdr:row>10</xdr:row>
      <xdr:rowOff>19050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45732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10</xdr:row>
      <xdr:rowOff>1</xdr:rowOff>
    </xdr:from>
    <xdr:to>
      <xdr:col>1</xdr:col>
      <xdr:colOff>0</xdr:colOff>
      <xdr:row>11</xdr:row>
      <xdr:rowOff>57149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61925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857250</xdr:colOff>
      <xdr:row>28</xdr:row>
      <xdr:rowOff>19050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4371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28</xdr:row>
      <xdr:rowOff>1</xdr:rowOff>
    </xdr:from>
    <xdr:to>
      <xdr:col>1</xdr:col>
      <xdr:colOff>0</xdr:colOff>
      <xdr:row>29</xdr:row>
      <xdr:rowOff>57149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45339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857250</xdr:colOff>
      <xdr:row>36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5667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36</xdr:row>
      <xdr:rowOff>1</xdr:rowOff>
    </xdr:from>
    <xdr:to>
      <xdr:col>1</xdr:col>
      <xdr:colOff>0</xdr:colOff>
      <xdr:row>37</xdr:row>
      <xdr:rowOff>57149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58293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857250</xdr:colOff>
      <xdr:row>44</xdr:row>
      <xdr:rowOff>19050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69627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44</xdr:row>
      <xdr:rowOff>1</xdr:rowOff>
    </xdr:from>
    <xdr:to>
      <xdr:col>1</xdr:col>
      <xdr:colOff>0</xdr:colOff>
      <xdr:row>45</xdr:row>
      <xdr:rowOff>57149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71247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857250</xdr:colOff>
      <xdr:row>52</xdr:row>
      <xdr:rowOff>19050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82581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52</xdr:row>
      <xdr:rowOff>1</xdr:rowOff>
    </xdr:from>
    <xdr:to>
      <xdr:col>1</xdr:col>
      <xdr:colOff>0</xdr:colOff>
      <xdr:row>53</xdr:row>
      <xdr:rowOff>57149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84201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857250</xdr:colOff>
      <xdr:row>60</xdr:row>
      <xdr:rowOff>19050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95535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60</xdr:row>
      <xdr:rowOff>1</xdr:rowOff>
    </xdr:from>
    <xdr:to>
      <xdr:col>1</xdr:col>
      <xdr:colOff>0</xdr:colOff>
      <xdr:row>61</xdr:row>
      <xdr:rowOff>57149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97155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857250</xdr:colOff>
      <xdr:row>68</xdr:row>
      <xdr:rowOff>19050</xdr:rowOff>
    </xdr:to>
    <xdr:pic>
      <xdr:nvPicPr>
        <xdr:cNvPr id="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0848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68</xdr:row>
      <xdr:rowOff>1</xdr:rowOff>
    </xdr:from>
    <xdr:to>
      <xdr:col>1</xdr:col>
      <xdr:colOff>0</xdr:colOff>
      <xdr:row>69</xdr:row>
      <xdr:rowOff>57149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10109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857250</xdr:colOff>
      <xdr:row>76</xdr:row>
      <xdr:rowOff>19050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2144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76</xdr:row>
      <xdr:rowOff>1</xdr:rowOff>
    </xdr:from>
    <xdr:to>
      <xdr:col>1</xdr:col>
      <xdr:colOff>0</xdr:colOff>
      <xdr:row>77</xdr:row>
      <xdr:rowOff>57149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23063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857250</xdr:colOff>
      <xdr:row>84</xdr:row>
      <xdr:rowOff>19050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34397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84</xdr:row>
      <xdr:rowOff>1</xdr:rowOff>
    </xdr:from>
    <xdr:to>
      <xdr:col>1</xdr:col>
      <xdr:colOff>0</xdr:colOff>
      <xdr:row>85</xdr:row>
      <xdr:rowOff>57149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36017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857250</xdr:colOff>
      <xdr:row>28</xdr:row>
      <xdr:rowOff>19050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4371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28</xdr:row>
      <xdr:rowOff>1</xdr:rowOff>
    </xdr:from>
    <xdr:to>
      <xdr:col>4</xdr:col>
      <xdr:colOff>0</xdr:colOff>
      <xdr:row>29</xdr:row>
      <xdr:rowOff>57149</xdr:rowOff>
    </xdr:to>
    <xdr:pic>
      <xdr:nvPicPr>
        <xdr:cNvPr id="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45339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857250</xdr:colOff>
      <xdr:row>36</xdr:row>
      <xdr:rowOff>19050</xdr:rowOff>
    </xdr:to>
    <xdr:pic>
      <xdr:nvPicPr>
        <xdr:cNvPr id="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5667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36</xdr:row>
      <xdr:rowOff>1</xdr:rowOff>
    </xdr:from>
    <xdr:to>
      <xdr:col>4</xdr:col>
      <xdr:colOff>0</xdr:colOff>
      <xdr:row>37</xdr:row>
      <xdr:rowOff>57149</xdr:rowOff>
    </xdr:to>
    <xdr:pic>
      <xdr:nvPicPr>
        <xdr:cNvPr id="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58293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857250</xdr:colOff>
      <xdr:row>44</xdr:row>
      <xdr:rowOff>19050</xdr:rowOff>
    </xdr:to>
    <xdr:pic>
      <xdr:nvPicPr>
        <xdr:cNvPr id="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69627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44</xdr:row>
      <xdr:rowOff>1</xdr:rowOff>
    </xdr:from>
    <xdr:to>
      <xdr:col>4</xdr:col>
      <xdr:colOff>0</xdr:colOff>
      <xdr:row>45</xdr:row>
      <xdr:rowOff>57149</xdr:rowOff>
    </xdr:to>
    <xdr:pic>
      <xdr:nvPicPr>
        <xdr:cNvPr id="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71247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857250</xdr:colOff>
      <xdr:row>52</xdr:row>
      <xdr:rowOff>19050</xdr:rowOff>
    </xdr:to>
    <xdr:pic>
      <xdr:nvPicPr>
        <xdr:cNvPr id="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82581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52</xdr:row>
      <xdr:rowOff>1</xdr:rowOff>
    </xdr:from>
    <xdr:to>
      <xdr:col>4</xdr:col>
      <xdr:colOff>0</xdr:colOff>
      <xdr:row>53</xdr:row>
      <xdr:rowOff>57149</xdr:rowOff>
    </xdr:to>
    <xdr:pic>
      <xdr:nvPicPr>
        <xdr:cNvPr id="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84201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857250</xdr:colOff>
      <xdr:row>60</xdr:row>
      <xdr:rowOff>19050</xdr:rowOff>
    </xdr:to>
    <xdr:pic>
      <xdr:nvPicPr>
        <xdr:cNvPr id="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95535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60</xdr:row>
      <xdr:rowOff>1</xdr:rowOff>
    </xdr:from>
    <xdr:to>
      <xdr:col>4</xdr:col>
      <xdr:colOff>0</xdr:colOff>
      <xdr:row>61</xdr:row>
      <xdr:rowOff>57149</xdr:rowOff>
    </xdr:to>
    <xdr:pic>
      <xdr:nvPicPr>
        <xdr:cNvPr id="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97155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3</xdr:col>
      <xdr:colOff>857250</xdr:colOff>
      <xdr:row>68</xdr:row>
      <xdr:rowOff>19050</xdr:rowOff>
    </xdr:to>
    <xdr:pic>
      <xdr:nvPicPr>
        <xdr:cNvPr id="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0848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68</xdr:row>
      <xdr:rowOff>1</xdr:rowOff>
    </xdr:from>
    <xdr:to>
      <xdr:col>4</xdr:col>
      <xdr:colOff>0</xdr:colOff>
      <xdr:row>69</xdr:row>
      <xdr:rowOff>57149</xdr:rowOff>
    </xdr:to>
    <xdr:pic>
      <xdr:nvPicPr>
        <xdr:cNvPr id="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10109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857250</xdr:colOff>
      <xdr:row>76</xdr:row>
      <xdr:rowOff>19050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2144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76</xdr:row>
      <xdr:rowOff>1</xdr:rowOff>
    </xdr:from>
    <xdr:to>
      <xdr:col>4</xdr:col>
      <xdr:colOff>0</xdr:colOff>
      <xdr:row>77</xdr:row>
      <xdr:rowOff>57149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23063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857250</xdr:colOff>
      <xdr:row>84</xdr:row>
      <xdr:rowOff>19050</xdr:rowOff>
    </xdr:to>
    <xdr:pic>
      <xdr:nvPicPr>
        <xdr:cNvPr id="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34397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84</xdr:row>
      <xdr:rowOff>1</xdr:rowOff>
    </xdr:from>
    <xdr:to>
      <xdr:col>4</xdr:col>
      <xdr:colOff>0</xdr:colOff>
      <xdr:row>85</xdr:row>
      <xdr:rowOff>57149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36017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857250</xdr:colOff>
      <xdr:row>92</xdr:row>
      <xdr:rowOff>19050</xdr:rowOff>
    </xdr:to>
    <xdr:pic>
      <xdr:nvPicPr>
        <xdr:cNvPr id="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47351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92</xdr:row>
      <xdr:rowOff>1</xdr:rowOff>
    </xdr:from>
    <xdr:to>
      <xdr:col>4</xdr:col>
      <xdr:colOff>0</xdr:colOff>
      <xdr:row>93</xdr:row>
      <xdr:rowOff>57149</xdr:rowOff>
    </xdr:to>
    <xdr:pic>
      <xdr:nvPicPr>
        <xdr:cNvPr id="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48971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857250</xdr:colOff>
      <xdr:row>100</xdr:row>
      <xdr:rowOff>19050</xdr:rowOff>
    </xdr:to>
    <xdr:pic>
      <xdr:nvPicPr>
        <xdr:cNvPr id="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60305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100</xdr:row>
      <xdr:rowOff>1</xdr:rowOff>
    </xdr:from>
    <xdr:to>
      <xdr:col>4</xdr:col>
      <xdr:colOff>0</xdr:colOff>
      <xdr:row>101</xdr:row>
      <xdr:rowOff>57149</xdr:rowOff>
    </xdr:to>
    <xdr:pic>
      <xdr:nvPicPr>
        <xdr:cNvPr id="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61925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857250</xdr:colOff>
      <xdr:row>108</xdr:row>
      <xdr:rowOff>19050</xdr:rowOff>
    </xdr:to>
    <xdr:pic>
      <xdr:nvPicPr>
        <xdr:cNvPr id="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7325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108</xdr:row>
      <xdr:rowOff>1</xdr:rowOff>
    </xdr:from>
    <xdr:to>
      <xdr:col>4</xdr:col>
      <xdr:colOff>0</xdr:colOff>
      <xdr:row>109</xdr:row>
      <xdr:rowOff>57149</xdr:rowOff>
    </xdr:to>
    <xdr:pic>
      <xdr:nvPicPr>
        <xdr:cNvPr id="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74879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857250</xdr:colOff>
      <xdr:row>116</xdr:row>
      <xdr:rowOff>19050</xdr:rowOff>
    </xdr:to>
    <xdr:pic>
      <xdr:nvPicPr>
        <xdr:cNvPr id="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8621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116</xdr:row>
      <xdr:rowOff>1</xdr:rowOff>
    </xdr:from>
    <xdr:to>
      <xdr:col>4</xdr:col>
      <xdr:colOff>0</xdr:colOff>
      <xdr:row>117</xdr:row>
      <xdr:rowOff>57149</xdr:rowOff>
    </xdr:to>
    <xdr:pic>
      <xdr:nvPicPr>
        <xdr:cNvPr id="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87833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9525</xdr:colOff>
      <xdr:row>1</xdr:row>
      <xdr:rowOff>19050</xdr:rowOff>
    </xdr:from>
    <xdr:to>
      <xdr:col>9</xdr:col>
      <xdr:colOff>600075</xdr:colOff>
      <xdr:row>21</xdr:row>
      <xdr:rowOff>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857250</xdr:colOff>
      <xdr:row>28</xdr:row>
      <xdr:rowOff>19050</xdr:rowOff>
    </xdr:to>
    <xdr:pic>
      <xdr:nvPicPr>
        <xdr:cNvPr id="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4371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857250</xdr:colOff>
      <xdr:row>36</xdr:row>
      <xdr:rowOff>19050</xdr:rowOff>
    </xdr:to>
    <xdr:pic>
      <xdr:nvPicPr>
        <xdr:cNvPr id="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5667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857250</xdr:colOff>
      <xdr:row>36</xdr:row>
      <xdr:rowOff>19050</xdr:rowOff>
    </xdr:to>
    <xdr:pic>
      <xdr:nvPicPr>
        <xdr:cNvPr id="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5667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857250</xdr:colOff>
      <xdr:row>28</xdr:row>
      <xdr:rowOff>19050</xdr:rowOff>
    </xdr:to>
    <xdr:pic>
      <xdr:nvPicPr>
        <xdr:cNvPr id="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4371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857250</xdr:colOff>
      <xdr:row>28</xdr:row>
      <xdr:rowOff>19050</xdr:rowOff>
    </xdr:to>
    <xdr:pic>
      <xdr:nvPicPr>
        <xdr:cNvPr id="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4371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857250</xdr:colOff>
      <xdr:row>36</xdr:row>
      <xdr:rowOff>19050</xdr:rowOff>
    </xdr:to>
    <xdr:pic>
      <xdr:nvPicPr>
        <xdr:cNvPr id="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5667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857250</xdr:colOff>
      <xdr:row>36</xdr:row>
      <xdr:rowOff>19050</xdr:rowOff>
    </xdr:to>
    <xdr:pic>
      <xdr:nvPicPr>
        <xdr:cNvPr id="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5667375"/>
          <a:ext cx="609600" cy="1809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9</xdr:row>
      <xdr:rowOff>0</xdr:rowOff>
    </xdr:from>
    <xdr:to>
      <xdr:col>13</xdr:col>
      <xdr:colOff>85725</xdr:colOff>
      <xdr:row>29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HB31"/>
  <sheetViews>
    <sheetView tabSelected="1" workbookViewId="0">
      <selection activeCell="A2" sqref="A2"/>
    </sheetView>
  </sheetViews>
  <sheetFormatPr defaultRowHeight="12.75"/>
  <cols>
    <col min="1" max="1" width="5.42578125" style="1" customWidth="1"/>
    <col min="2" max="2" width="5.7109375" style="1" customWidth="1"/>
    <col min="3" max="3" width="20.5703125" style="1" customWidth="1"/>
    <col min="4" max="4" width="6.28515625" style="1" customWidth="1"/>
    <col min="5" max="5" width="6.5703125" style="1" customWidth="1"/>
    <col min="6" max="6" width="5.85546875" style="1" customWidth="1"/>
    <col min="7" max="7" width="6.140625" style="1" customWidth="1"/>
    <col min="8" max="8" width="6.28515625" style="1" customWidth="1"/>
    <col min="9" max="9" width="6.7109375" style="1" customWidth="1"/>
    <col min="10" max="10" width="5.85546875" style="1" customWidth="1"/>
    <col min="11" max="11" width="7" style="1" customWidth="1"/>
    <col min="12" max="12" width="6.7109375" style="1" customWidth="1"/>
    <col min="13" max="13" width="6.28515625" style="1" customWidth="1"/>
    <col min="14" max="14" width="6.42578125" style="1" customWidth="1"/>
    <col min="15" max="15" width="6" style="1" customWidth="1"/>
    <col min="16" max="16" width="6.7109375" style="1" customWidth="1"/>
    <col min="17" max="17" width="6.42578125" style="1" customWidth="1"/>
    <col min="18" max="18" width="7.140625" style="1" customWidth="1"/>
    <col min="19" max="19" width="6.7109375" style="1" customWidth="1"/>
    <col min="20" max="20" width="6.85546875" style="1" customWidth="1"/>
    <col min="21" max="21" width="6.140625" style="1" customWidth="1"/>
    <col min="22" max="22" width="6.7109375" style="1" customWidth="1"/>
    <col min="23" max="23" width="6.28515625" style="1" customWidth="1"/>
    <col min="24" max="24" width="6.5703125" style="1" customWidth="1"/>
    <col min="25" max="25" width="6" style="1" customWidth="1"/>
    <col min="26" max="26" width="7" style="1" customWidth="1"/>
    <col min="27" max="27" width="6.85546875" style="1" customWidth="1"/>
    <col min="28" max="28" width="7" style="1" customWidth="1"/>
    <col min="29" max="30" width="6.7109375" style="1" customWidth="1"/>
    <col min="31" max="31" width="6.140625" style="1" customWidth="1"/>
    <col min="32" max="32" width="6.5703125" style="1" customWidth="1"/>
    <col min="33" max="33" width="6.28515625" style="1" customWidth="1"/>
    <col min="34" max="34" width="6" style="1" customWidth="1"/>
    <col min="35" max="35" width="7" style="1" customWidth="1"/>
    <col min="36" max="36" width="6" style="1" customWidth="1"/>
    <col min="37" max="37" width="6.28515625" style="1" customWidth="1"/>
    <col min="38" max="39" width="6.42578125" style="1" customWidth="1"/>
    <col min="40" max="41" width="6.28515625" style="1" customWidth="1"/>
    <col min="42" max="42" width="6.85546875" style="1" customWidth="1"/>
    <col min="43" max="43" width="6.140625" style="1" customWidth="1"/>
    <col min="44" max="45" width="6.7109375" style="1" customWidth="1"/>
    <col min="46" max="47" width="6.5703125" style="1" customWidth="1"/>
    <col min="48" max="48" width="7.42578125" style="1" customWidth="1"/>
    <col min="49" max="49" width="7" style="1" customWidth="1"/>
    <col min="50" max="50" width="6.140625" style="1" customWidth="1"/>
    <col min="51" max="51" width="6.7109375" style="1" customWidth="1"/>
    <col min="52" max="52" width="6.5703125" style="1" customWidth="1"/>
    <col min="53" max="53" width="6.42578125" style="1" customWidth="1"/>
    <col min="54" max="55" width="6.5703125" style="1" customWidth="1"/>
    <col min="56" max="56" width="6.28515625" style="1" customWidth="1"/>
    <col min="57" max="16384" width="9.140625" style="1"/>
  </cols>
  <sheetData>
    <row r="1" spans="1:210" ht="18">
      <c r="A1" s="14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0" ht="15.75">
      <c r="A2" s="12" t="s">
        <v>5</v>
      </c>
      <c r="B2" s="11">
        <v>0.05</v>
      </c>
      <c r="D2" s="9"/>
    </row>
    <row r="3" spans="1:210">
      <c r="A3" s="12" t="s">
        <v>4</v>
      </c>
      <c r="B3" s="11">
        <v>0.5</v>
      </c>
      <c r="D3" s="9"/>
    </row>
    <row r="4" spans="1:210">
      <c r="A4" s="12" t="s">
        <v>3</v>
      </c>
      <c r="B4" s="11">
        <v>0.02</v>
      </c>
      <c r="D4" s="9"/>
    </row>
    <row r="5" spans="1:210" ht="23.25">
      <c r="A5" s="10" t="s">
        <v>26</v>
      </c>
      <c r="B5" s="7"/>
      <c r="C5" s="7"/>
      <c r="D5" s="9"/>
      <c r="E5" s="8" t="s">
        <v>2</v>
      </c>
      <c r="F5" s="7"/>
      <c r="G5" s="7"/>
      <c r="H5" s="7"/>
      <c r="I5" s="7"/>
      <c r="J5" s="7"/>
      <c r="K5" s="7"/>
    </row>
    <row r="6" spans="1:210">
      <c r="A6" s="6" t="s">
        <v>1</v>
      </c>
      <c r="B6" s="5"/>
      <c r="C6" s="5"/>
      <c r="D6" s="5"/>
      <c r="E6" s="3">
        <f t="shared" ref="E6:BP6" ca="1" si="0">$B4*NORMINV(RAND(),0,1)</f>
        <v>-1.0158911412304491E-2</v>
      </c>
      <c r="F6" s="3">
        <f t="shared" ca="1" si="0"/>
        <v>-4.0399830997176304E-3</v>
      </c>
      <c r="G6" s="3">
        <f t="shared" ca="1" si="0"/>
        <v>2.7296405087917464E-2</v>
      </c>
      <c r="H6" s="3">
        <f t="shared" ca="1" si="0"/>
        <v>5.118830371976542E-3</v>
      </c>
      <c r="I6" s="3">
        <f t="shared" ca="1" si="0"/>
        <v>3.5172720980963711E-2</v>
      </c>
      <c r="J6" s="3">
        <f t="shared" ca="1" si="0"/>
        <v>1.1747656726867693E-2</v>
      </c>
      <c r="K6" s="3">
        <f t="shared" ca="1" si="0"/>
        <v>-1.1740022563796778E-2</v>
      </c>
      <c r="L6" s="3">
        <f t="shared" ca="1" si="0"/>
        <v>5.4343866440683857E-3</v>
      </c>
      <c r="M6" s="3">
        <f t="shared" ca="1" si="0"/>
        <v>-1.9469978868781983E-2</v>
      </c>
      <c r="N6" s="3">
        <f t="shared" ca="1" si="0"/>
        <v>-2.344873727473085E-2</v>
      </c>
      <c r="O6" s="3">
        <f t="shared" ca="1" si="0"/>
        <v>2.2129329047203487E-2</v>
      </c>
      <c r="P6" s="3">
        <f t="shared" ca="1" si="0"/>
        <v>-4.0881192665107695E-2</v>
      </c>
      <c r="Q6" s="3">
        <f t="shared" ca="1" si="0"/>
        <v>3.0908436295740759E-2</v>
      </c>
      <c r="R6" s="3">
        <f t="shared" ca="1" si="0"/>
        <v>9.1631145726982274E-3</v>
      </c>
      <c r="S6" s="3">
        <f t="shared" ca="1" si="0"/>
        <v>1.3809252723033691E-2</v>
      </c>
      <c r="T6" s="3">
        <f t="shared" ca="1" si="0"/>
        <v>2.4188496158028105E-2</v>
      </c>
      <c r="U6" s="3">
        <f t="shared" ca="1" si="0"/>
        <v>-3.0306496165817782E-2</v>
      </c>
      <c r="V6" s="3">
        <f t="shared" ca="1" si="0"/>
        <v>-7.9684404144234541E-3</v>
      </c>
      <c r="W6" s="3">
        <f t="shared" ca="1" si="0"/>
        <v>-3.1788647276508701E-2</v>
      </c>
      <c r="X6" s="3">
        <f t="shared" ca="1" si="0"/>
        <v>3.636861869374431E-2</v>
      </c>
      <c r="Y6" s="3">
        <f t="shared" ca="1" si="0"/>
        <v>-2.7419756533939337E-2</v>
      </c>
      <c r="Z6" s="3">
        <f t="shared" ca="1" si="0"/>
        <v>-3.4972531358710514E-2</v>
      </c>
      <c r="AA6" s="3">
        <f t="shared" ca="1" si="0"/>
        <v>2.0619297908640224E-2</v>
      </c>
      <c r="AB6" s="3">
        <f t="shared" ca="1" si="0"/>
        <v>-1.3575382392262143E-2</v>
      </c>
      <c r="AC6" s="3">
        <f t="shared" ca="1" si="0"/>
        <v>3.0880339601705168E-2</v>
      </c>
      <c r="AD6" s="3">
        <f t="shared" ca="1" si="0"/>
        <v>1.4774249867232437E-2</v>
      </c>
      <c r="AE6" s="3">
        <f t="shared" ca="1" si="0"/>
        <v>-1.5716948307503819E-2</v>
      </c>
      <c r="AF6" s="3">
        <f t="shared" ca="1" si="0"/>
        <v>9.8013614557867657E-3</v>
      </c>
      <c r="AG6" s="3">
        <f t="shared" ca="1" si="0"/>
        <v>-1.5958599147194372E-2</v>
      </c>
      <c r="AH6" s="3">
        <f t="shared" ca="1" si="0"/>
        <v>-9.2017326694778506E-3</v>
      </c>
      <c r="AI6" s="3">
        <f t="shared" ca="1" si="0"/>
        <v>-3.259819923750925E-2</v>
      </c>
      <c r="AJ6" s="3">
        <f t="shared" ca="1" si="0"/>
        <v>3.3903128261734031E-3</v>
      </c>
      <c r="AK6" s="3">
        <f t="shared" ca="1" si="0"/>
        <v>-6.5058790630077535E-3</v>
      </c>
      <c r="AL6" s="3">
        <f t="shared" ca="1" si="0"/>
        <v>-2.1960140684734234E-2</v>
      </c>
      <c r="AM6" s="3">
        <f t="shared" ca="1" si="0"/>
        <v>-4.5465784840233586E-2</v>
      </c>
      <c r="AN6" s="3">
        <f t="shared" ca="1" si="0"/>
        <v>2.9147399045181047E-2</v>
      </c>
      <c r="AO6" s="3">
        <f t="shared" ca="1" si="0"/>
        <v>2.9195583264340019E-2</v>
      </c>
      <c r="AP6" s="3">
        <f t="shared" ca="1" si="0"/>
        <v>3.0812248983377401E-2</v>
      </c>
      <c r="AQ6" s="3">
        <f t="shared" ca="1" si="0"/>
        <v>3.7742327790826612E-2</v>
      </c>
      <c r="AR6" s="3">
        <f t="shared" ca="1" si="0"/>
        <v>1.8565424380313184E-2</v>
      </c>
      <c r="AS6" s="3">
        <f t="shared" ca="1" si="0"/>
        <v>6.3008150582633581E-3</v>
      </c>
      <c r="AT6" s="3">
        <f t="shared" ca="1" si="0"/>
        <v>-2.31240672774163E-2</v>
      </c>
      <c r="AU6" s="3">
        <f t="shared" ca="1" si="0"/>
        <v>1.1983013880641656E-2</v>
      </c>
      <c r="AV6" s="3">
        <f t="shared" ca="1" si="0"/>
        <v>7.2273629982314014E-3</v>
      </c>
      <c r="AW6" s="3">
        <f t="shared" ca="1" si="0"/>
        <v>1.4875022961812279E-3</v>
      </c>
      <c r="AX6" s="3">
        <f t="shared" ca="1" si="0"/>
        <v>2.1439731291245111E-2</v>
      </c>
      <c r="AY6" s="3">
        <f t="shared" ca="1" si="0"/>
        <v>-4.1682626912237064E-2</v>
      </c>
      <c r="AZ6" s="3">
        <f t="shared" ca="1" si="0"/>
        <v>-9.3213902971922488E-3</v>
      </c>
      <c r="BA6" s="3">
        <f t="shared" ca="1" si="0"/>
        <v>3.4717784509977631E-2</v>
      </c>
      <c r="BB6" s="3">
        <f t="shared" ca="1" si="0"/>
        <v>2.2784475068115997E-2</v>
      </c>
      <c r="BC6" s="3">
        <f t="shared" ca="1" si="0"/>
        <v>-1.0666653986361753E-2</v>
      </c>
      <c r="BD6" s="3">
        <f t="shared" ca="1" si="0"/>
        <v>-5.4534954621201217E-3</v>
      </c>
      <c r="BE6" s="3">
        <f t="shared" ca="1" si="0"/>
        <v>8.6006533847914155E-3</v>
      </c>
      <c r="BF6" s="3">
        <f t="shared" ca="1" si="0"/>
        <v>1.4886221795238073E-2</v>
      </c>
      <c r="BG6" s="3">
        <f t="shared" ca="1" si="0"/>
        <v>-1.4910518704627004E-2</v>
      </c>
      <c r="BH6" s="3">
        <f t="shared" ca="1" si="0"/>
        <v>-1.0088722263426253E-2</v>
      </c>
      <c r="BI6" s="3">
        <f t="shared" ca="1" si="0"/>
        <v>2.1955956421676353E-3</v>
      </c>
      <c r="BJ6" s="3">
        <f t="shared" ca="1" si="0"/>
        <v>6.9389249635759031E-3</v>
      </c>
      <c r="BK6" s="3">
        <f t="shared" ca="1" si="0"/>
        <v>4.5131179267602718E-2</v>
      </c>
      <c r="BL6" s="3">
        <f t="shared" ca="1" si="0"/>
        <v>-1.996063504166774E-3</v>
      </c>
      <c r="BM6" s="3">
        <f t="shared" ca="1" si="0"/>
        <v>-9.5636035902716826E-3</v>
      </c>
      <c r="BN6" s="3">
        <f t="shared" ca="1" si="0"/>
        <v>-1.5569589490743918E-2</v>
      </c>
      <c r="BO6" s="3">
        <f t="shared" ca="1" si="0"/>
        <v>5.0834237851604964E-2</v>
      </c>
      <c r="BP6" s="3">
        <f t="shared" ca="1" si="0"/>
        <v>6.0254271670842231E-3</v>
      </c>
      <c r="BQ6" s="3">
        <f t="shared" ref="BQ6:EB6" ca="1" si="1">$B4*NORMINV(RAND(),0,1)</f>
        <v>-9.0035183996550004E-3</v>
      </c>
      <c r="BR6" s="3">
        <f t="shared" ca="1" si="1"/>
        <v>1.6475856710968139E-2</v>
      </c>
      <c r="BS6" s="3">
        <f t="shared" ca="1" si="1"/>
        <v>4.4367871912203842E-4</v>
      </c>
      <c r="BT6" s="3">
        <f t="shared" ca="1" si="1"/>
        <v>1.7594616445457479E-3</v>
      </c>
      <c r="BU6" s="3">
        <f t="shared" ca="1" si="1"/>
        <v>-4.3691290547102166E-3</v>
      </c>
      <c r="BV6" s="3">
        <f t="shared" ca="1" si="1"/>
        <v>-2.522358359326881E-2</v>
      </c>
      <c r="BW6" s="3">
        <f t="shared" ca="1" si="1"/>
        <v>-2.8989960505744296E-2</v>
      </c>
      <c r="BX6" s="3">
        <f t="shared" ca="1" si="1"/>
        <v>1.0660053351964587E-2</v>
      </c>
      <c r="BY6" s="3">
        <f t="shared" ca="1" si="1"/>
        <v>3.4109444179191518E-2</v>
      </c>
      <c r="BZ6" s="3">
        <f t="shared" ca="1" si="1"/>
        <v>-3.3257818635634678E-2</v>
      </c>
      <c r="CA6" s="3">
        <f t="shared" ca="1" si="1"/>
        <v>9.7049835598143081E-3</v>
      </c>
      <c r="CB6" s="3">
        <f t="shared" ca="1" si="1"/>
        <v>9.5727316651135572E-3</v>
      </c>
      <c r="CC6" s="3">
        <f t="shared" ca="1" si="1"/>
        <v>3.6235908734462939E-2</v>
      </c>
      <c r="CD6" s="3">
        <f t="shared" ca="1" si="1"/>
        <v>-1.9854656922112867E-2</v>
      </c>
      <c r="CE6" s="3">
        <f t="shared" ca="1" si="1"/>
        <v>1.7677378494813486E-2</v>
      </c>
      <c r="CF6" s="3">
        <f t="shared" ca="1" si="1"/>
        <v>-1.1294245784589716E-2</v>
      </c>
      <c r="CG6" s="3">
        <f t="shared" ca="1" si="1"/>
        <v>2.4065509285911172E-2</v>
      </c>
      <c r="CH6" s="3">
        <f t="shared" ca="1" si="1"/>
        <v>1.3075131715226727E-2</v>
      </c>
      <c r="CI6" s="3">
        <f t="shared" ca="1" si="1"/>
        <v>-2.2392319571796007E-2</v>
      </c>
      <c r="CJ6" s="3">
        <f t="shared" ca="1" si="1"/>
        <v>-1.5492775664046339E-2</v>
      </c>
      <c r="CK6" s="3">
        <f t="shared" ca="1" si="1"/>
        <v>2.1309482080451802E-3</v>
      </c>
      <c r="CL6" s="3">
        <f t="shared" ca="1" si="1"/>
        <v>5.5368666655446616E-3</v>
      </c>
      <c r="CM6" s="3">
        <f t="shared" ca="1" si="1"/>
        <v>9.1001960126888045E-3</v>
      </c>
      <c r="CN6" s="3">
        <f t="shared" ca="1" si="1"/>
        <v>1.826674085733337E-3</v>
      </c>
      <c r="CO6" s="3">
        <f t="shared" ca="1" si="1"/>
        <v>5.2492924819713396E-3</v>
      </c>
      <c r="CP6" s="3">
        <f t="shared" ca="1" si="1"/>
        <v>6.7473062036725717E-3</v>
      </c>
      <c r="CQ6" s="3">
        <f t="shared" ca="1" si="1"/>
        <v>9.8025711198366696E-3</v>
      </c>
      <c r="CR6" s="3">
        <f t="shared" ca="1" si="1"/>
        <v>-7.0211613414934097E-3</v>
      </c>
      <c r="CS6" s="3">
        <f t="shared" ca="1" si="1"/>
        <v>2.3296921980959048E-2</v>
      </c>
      <c r="CT6" s="3">
        <f t="shared" ca="1" si="1"/>
        <v>-1.4372459031288382E-2</v>
      </c>
      <c r="CU6" s="3">
        <f t="shared" ca="1" si="1"/>
        <v>4.1817017457891417E-3</v>
      </c>
      <c r="CV6" s="3">
        <f t="shared" ca="1" si="1"/>
        <v>2.2135206856784658E-2</v>
      </c>
      <c r="CW6" s="3">
        <f t="shared" ca="1" si="1"/>
        <v>-1.9949941573722472E-5</v>
      </c>
      <c r="CX6" s="3">
        <f t="shared" ca="1" si="1"/>
        <v>1.8580133575923018E-3</v>
      </c>
      <c r="CY6" s="3">
        <f t="shared" ca="1" si="1"/>
        <v>-1.6054862410630939E-2</v>
      </c>
      <c r="CZ6" s="3">
        <f t="shared" ca="1" si="1"/>
        <v>-2.3018069210108783E-2</v>
      </c>
      <c r="DA6" s="3">
        <f t="shared" ca="1" si="1"/>
        <v>-7.9243724399426282E-3</v>
      </c>
      <c r="DB6" s="3">
        <f t="shared" ca="1" si="1"/>
        <v>1.1226864425644205E-2</v>
      </c>
      <c r="DC6" s="3">
        <f t="shared" ca="1" si="1"/>
        <v>-4.3994868566656206E-3</v>
      </c>
      <c r="DD6" s="3">
        <f t="shared" ca="1" si="1"/>
        <v>-1.0694377978476067E-3</v>
      </c>
      <c r="DE6" s="3">
        <f t="shared" ca="1" si="1"/>
        <v>-1.8254094007324407E-2</v>
      </c>
      <c r="DF6" s="3">
        <f t="shared" ca="1" si="1"/>
        <v>-2.0235838890677042E-2</v>
      </c>
      <c r="DG6" s="3">
        <f t="shared" ca="1" si="1"/>
        <v>-2.1772837815223246E-3</v>
      </c>
      <c r="DH6" s="3">
        <f t="shared" ca="1" si="1"/>
        <v>-1.0812248411014384E-2</v>
      </c>
      <c r="DI6" s="3">
        <f t="shared" ca="1" si="1"/>
        <v>-5.0672593605020589E-3</v>
      </c>
      <c r="DJ6" s="3">
        <f t="shared" ca="1" si="1"/>
        <v>-1.82382878166844E-2</v>
      </c>
      <c r="DK6" s="3">
        <f t="shared" ca="1" si="1"/>
        <v>-9.7084925060790302E-3</v>
      </c>
      <c r="DL6" s="3">
        <f t="shared" ca="1" si="1"/>
        <v>8.2490884979128428E-4</v>
      </c>
      <c r="DM6" s="3">
        <f t="shared" ca="1" si="1"/>
        <v>-3.5691299275624588E-2</v>
      </c>
      <c r="DN6" s="3">
        <f t="shared" ca="1" si="1"/>
        <v>2.7651220511809305E-4</v>
      </c>
      <c r="DO6" s="3">
        <f t="shared" ca="1" si="1"/>
        <v>3.8464479715588883E-2</v>
      </c>
      <c r="DP6" s="3">
        <f t="shared" ca="1" si="1"/>
        <v>-1.7217715186011937E-2</v>
      </c>
      <c r="DQ6" s="3">
        <f t="shared" ca="1" si="1"/>
        <v>-1.4875418355292084E-2</v>
      </c>
      <c r="DR6" s="3">
        <f t="shared" ca="1" si="1"/>
        <v>-8.6335995546608351E-3</v>
      </c>
      <c r="DS6" s="3">
        <f t="shared" ca="1" si="1"/>
        <v>-1.7285383164594662E-2</v>
      </c>
      <c r="DT6" s="3">
        <f t="shared" ca="1" si="1"/>
        <v>-1.5304990359627717E-2</v>
      </c>
      <c r="DU6" s="3">
        <f t="shared" ca="1" si="1"/>
        <v>-1.0042924837405631E-2</v>
      </c>
      <c r="DV6" s="3">
        <f t="shared" ca="1" si="1"/>
        <v>-3.4798847141463696E-3</v>
      </c>
      <c r="DW6" s="3">
        <f t="shared" ca="1" si="1"/>
        <v>1.1075725706097423E-2</v>
      </c>
      <c r="DX6" s="3">
        <f t="shared" ca="1" si="1"/>
        <v>-3.1884783730757364E-2</v>
      </c>
      <c r="DY6" s="3">
        <f t="shared" ca="1" si="1"/>
        <v>-2.8654885996472014E-2</v>
      </c>
      <c r="DZ6" s="3">
        <f t="shared" ca="1" si="1"/>
        <v>-2.9683385479731709E-2</v>
      </c>
      <c r="EA6" s="3">
        <f t="shared" ca="1" si="1"/>
        <v>2.0757758070205821E-2</v>
      </c>
      <c r="EB6" s="3">
        <f t="shared" ca="1" si="1"/>
        <v>-2.520718235177654E-2</v>
      </c>
      <c r="EC6" s="3">
        <f t="shared" ref="EC6:GN6" ca="1" si="2">$B4*NORMINV(RAND(),0,1)</f>
        <v>2.3287483199199929E-2</v>
      </c>
      <c r="ED6" s="3">
        <f t="shared" ca="1" si="2"/>
        <v>-8.1048731377894451E-3</v>
      </c>
      <c r="EE6" s="3">
        <f t="shared" ca="1" si="2"/>
        <v>8.1838101815140136E-3</v>
      </c>
      <c r="EF6" s="3">
        <f t="shared" ca="1" si="2"/>
        <v>1.9391741877646366E-2</v>
      </c>
      <c r="EG6" s="3">
        <f t="shared" ca="1" si="2"/>
        <v>-3.7062363674832013E-3</v>
      </c>
      <c r="EH6" s="3">
        <f t="shared" ca="1" si="2"/>
        <v>-1.6424820756162122E-2</v>
      </c>
      <c r="EI6" s="3">
        <f t="shared" ca="1" si="2"/>
        <v>-4.5468285521155193E-3</v>
      </c>
      <c r="EJ6" s="3">
        <f t="shared" ca="1" si="2"/>
        <v>-2.6175408884151034E-2</v>
      </c>
      <c r="EK6" s="3">
        <f t="shared" ca="1" si="2"/>
        <v>-3.0971706669394514E-2</v>
      </c>
      <c r="EL6" s="3">
        <f t="shared" ca="1" si="2"/>
        <v>6.5484154321982799E-3</v>
      </c>
      <c r="EM6" s="3">
        <f t="shared" ca="1" si="2"/>
        <v>4.2080247879470716E-3</v>
      </c>
      <c r="EN6" s="3">
        <f t="shared" ca="1" si="2"/>
        <v>2.7774759864236764E-3</v>
      </c>
      <c r="EO6" s="3">
        <f t="shared" ca="1" si="2"/>
        <v>-7.2647009653313546E-3</v>
      </c>
      <c r="EP6" s="3">
        <f t="shared" ca="1" si="2"/>
        <v>8.5766536084874584E-3</v>
      </c>
      <c r="EQ6" s="3">
        <f t="shared" ca="1" si="2"/>
        <v>-1.373561641468223E-2</v>
      </c>
      <c r="ER6" s="3">
        <f t="shared" ca="1" si="2"/>
        <v>-1.0374410000807384E-2</v>
      </c>
      <c r="ES6" s="3">
        <f t="shared" ca="1" si="2"/>
        <v>-5.0507693261205387E-3</v>
      </c>
      <c r="ET6" s="3">
        <f t="shared" ca="1" si="2"/>
        <v>1.7546199129628826E-3</v>
      </c>
      <c r="EU6" s="3">
        <f t="shared" ca="1" si="2"/>
        <v>6.3692219219699696E-3</v>
      </c>
      <c r="EV6" s="3">
        <f t="shared" ca="1" si="2"/>
        <v>-1.5684578637252394E-2</v>
      </c>
      <c r="EW6" s="3">
        <f t="shared" ca="1" si="2"/>
        <v>-4.6300405545979606E-3</v>
      </c>
      <c r="EX6" s="3">
        <f t="shared" ca="1" si="2"/>
        <v>-5.5669061785592793E-3</v>
      </c>
      <c r="EY6" s="3">
        <f t="shared" ca="1" si="2"/>
        <v>-8.426078564190604E-3</v>
      </c>
      <c r="EZ6" s="3">
        <f t="shared" ca="1" si="2"/>
        <v>-5.4667616004606349E-3</v>
      </c>
      <c r="FA6" s="3">
        <f t="shared" ca="1" si="2"/>
        <v>-2.2096238387518986E-2</v>
      </c>
      <c r="FB6" s="3">
        <f t="shared" ca="1" si="2"/>
        <v>-1.2278514040480269E-2</v>
      </c>
      <c r="FC6" s="3">
        <f t="shared" ca="1" si="2"/>
        <v>4.3562147089487413E-2</v>
      </c>
      <c r="FD6" s="3">
        <f t="shared" ca="1" si="2"/>
        <v>-5.85551348526131E-3</v>
      </c>
      <c r="FE6" s="3">
        <f t="shared" ca="1" si="2"/>
        <v>3.2400185952489252E-2</v>
      </c>
      <c r="FF6" s="3">
        <f t="shared" ca="1" si="2"/>
        <v>1.4142355719976819E-3</v>
      </c>
      <c r="FG6" s="3">
        <f t="shared" ca="1" si="2"/>
        <v>-6.4452221626550513E-3</v>
      </c>
      <c r="FH6" s="3">
        <f t="shared" ca="1" si="2"/>
        <v>1.1903461955691315E-2</v>
      </c>
      <c r="FI6" s="3">
        <f t="shared" ca="1" si="2"/>
        <v>-2.5513646799293781E-2</v>
      </c>
      <c r="FJ6" s="3">
        <f t="shared" ca="1" si="2"/>
        <v>-9.4536239554079571E-3</v>
      </c>
      <c r="FK6" s="3">
        <f t="shared" ca="1" si="2"/>
        <v>1.2725878943409952E-2</v>
      </c>
      <c r="FL6" s="3">
        <f t="shared" ca="1" si="2"/>
        <v>-3.4826122047451969E-3</v>
      </c>
      <c r="FM6" s="3">
        <f t="shared" ca="1" si="2"/>
        <v>1.7643143070492976E-2</v>
      </c>
      <c r="FN6" s="3">
        <f t="shared" ca="1" si="2"/>
        <v>5.3158125914865482E-2</v>
      </c>
      <c r="FO6" s="3">
        <f t="shared" ca="1" si="2"/>
        <v>1.9969093053554123E-2</v>
      </c>
      <c r="FP6" s="3">
        <f t="shared" ca="1" si="2"/>
        <v>-2.2393375118309041E-3</v>
      </c>
      <c r="FQ6" s="3">
        <f t="shared" ca="1" si="2"/>
        <v>-1.7315778301531276E-2</v>
      </c>
      <c r="FR6" s="3">
        <f t="shared" ca="1" si="2"/>
        <v>2.2647656588766666E-2</v>
      </c>
      <c r="FS6" s="3">
        <f t="shared" ca="1" si="2"/>
        <v>1.4671070475924149E-2</v>
      </c>
      <c r="FT6" s="3">
        <f t="shared" ca="1" si="2"/>
        <v>-9.1569495020382401E-3</v>
      </c>
      <c r="FU6" s="3">
        <f t="shared" ca="1" si="2"/>
        <v>9.3070302606262814E-4</v>
      </c>
      <c r="FV6" s="3">
        <f t="shared" ca="1" si="2"/>
        <v>1.3418143032275455E-2</v>
      </c>
      <c r="FW6" s="3">
        <f t="shared" ca="1" si="2"/>
        <v>1.138665335351015E-2</v>
      </c>
      <c r="FX6" s="3">
        <f t="shared" ca="1" si="2"/>
        <v>1.0757325294515141E-2</v>
      </c>
      <c r="FY6" s="3">
        <f t="shared" ca="1" si="2"/>
        <v>-2.1938442767376144E-2</v>
      </c>
      <c r="FZ6" s="3">
        <f t="shared" ca="1" si="2"/>
        <v>-9.0906537569468444E-3</v>
      </c>
      <c r="GA6" s="3">
        <f t="shared" ca="1" si="2"/>
        <v>7.9086670277999146E-3</v>
      </c>
      <c r="GB6" s="3">
        <f t="shared" ca="1" si="2"/>
        <v>1.0599593927765199E-2</v>
      </c>
      <c r="GC6" s="3">
        <f t="shared" ca="1" si="2"/>
        <v>-7.5304790872620167E-3</v>
      </c>
      <c r="GD6" s="3">
        <f t="shared" ca="1" si="2"/>
        <v>1.858324870273401E-2</v>
      </c>
      <c r="GE6" s="3">
        <f t="shared" ca="1" si="2"/>
        <v>1.6692911953455642E-2</v>
      </c>
      <c r="GF6" s="3">
        <f t="shared" ca="1" si="2"/>
        <v>-1.4909378228298272E-2</v>
      </c>
      <c r="GG6" s="3">
        <f t="shared" ca="1" si="2"/>
        <v>7.5700383405588201E-3</v>
      </c>
      <c r="GH6" s="3">
        <f t="shared" ca="1" si="2"/>
        <v>-3.3191631368921148E-3</v>
      </c>
      <c r="GI6" s="3">
        <f t="shared" ca="1" si="2"/>
        <v>3.7890861775161121E-2</v>
      </c>
      <c r="GJ6" s="3">
        <f t="shared" ca="1" si="2"/>
        <v>-2.7313923224001513E-3</v>
      </c>
      <c r="GK6" s="3">
        <f t="shared" ca="1" si="2"/>
        <v>3.7073462412304255E-2</v>
      </c>
      <c r="GL6" s="3">
        <f t="shared" ca="1" si="2"/>
        <v>1.9489869480538449E-2</v>
      </c>
      <c r="GM6" s="3">
        <f t="shared" ca="1" si="2"/>
        <v>6.6013228028807538E-3</v>
      </c>
      <c r="GN6" s="3">
        <f t="shared" ca="1" si="2"/>
        <v>5.9369272926291933E-3</v>
      </c>
      <c r="GO6" s="3">
        <f t="shared" ref="GO6:HB6" ca="1" si="3">$B4*NORMINV(RAND(),0,1)</f>
        <v>-1.0312143197864332E-2</v>
      </c>
      <c r="GP6" s="3">
        <f t="shared" ca="1" si="3"/>
        <v>1.2927938814059389E-2</v>
      </c>
      <c r="GQ6" s="3">
        <f t="shared" ca="1" si="3"/>
        <v>3.9587708420190923E-2</v>
      </c>
      <c r="GR6" s="3">
        <f t="shared" ca="1" si="3"/>
        <v>1.5365305222711121E-2</v>
      </c>
      <c r="GS6" s="3">
        <f t="shared" ca="1" si="3"/>
        <v>1.2627907928838718E-2</v>
      </c>
      <c r="GT6" s="3">
        <f t="shared" ca="1" si="3"/>
        <v>1.4979255613066402E-2</v>
      </c>
      <c r="GU6" s="3">
        <f t="shared" ca="1" si="3"/>
        <v>-5.7457619226854266E-3</v>
      </c>
      <c r="GV6" s="3">
        <f t="shared" ca="1" si="3"/>
        <v>-7.0492393565661686E-3</v>
      </c>
      <c r="GW6" s="3">
        <f t="shared" ca="1" si="3"/>
        <v>1.0611565126765751E-2</v>
      </c>
      <c r="GX6" s="3">
        <f t="shared" ca="1" si="3"/>
        <v>8.5376819322427362E-3</v>
      </c>
      <c r="GY6" s="3">
        <f t="shared" ca="1" si="3"/>
        <v>-3.681112760768411E-2</v>
      </c>
      <c r="GZ6" s="3">
        <f t="shared" ca="1" si="3"/>
        <v>1.1701009143875578E-2</v>
      </c>
      <c r="HA6" s="3">
        <f t="shared" ca="1" si="3"/>
        <v>-6.1867683065013513E-4</v>
      </c>
      <c r="HB6" s="3">
        <f t="shared" ca="1" si="3"/>
        <v>1.1930723853756327E-2</v>
      </c>
    </row>
    <row r="7" spans="1:210">
      <c r="A7" s="2" t="s">
        <v>0</v>
      </c>
      <c r="B7" s="2"/>
      <c r="C7" s="2"/>
      <c r="D7" s="4">
        <f>$B$2</f>
        <v>0.05</v>
      </c>
      <c r="E7" s="3">
        <f t="shared" ref="E7:BP7" ca="1" si="4">D7+$B3*($B2-D7)+E$6</f>
        <v>3.9841088587695514E-2</v>
      </c>
      <c r="F7" s="3">
        <f t="shared" ca="1" si="4"/>
        <v>4.0880561194130124E-2</v>
      </c>
      <c r="G7" s="3">
        <f t="shared" ca="1" si="4"/>
        <v>7.2736685684982524E-2</v>
      </c>
      <c r="H7" s="3">
        <f t="shared" ca="1" si="4"/>
        <v>6.6487173214467801E-2</v>
      </c>
      <c r="I7" s="3">
        <f t="shared" ca="1" si="4"/>
        <v>9.3416307588197606E-2</v>
      </c>
      <c r="J7" s="3">
        <f t="shared" ca="1" si="4"/>
        <v>8.3455810520966511E-2</v>
      </c>
      <c r="K7" s="3">
        <f t="shared" ca="1" si="4"/>
        <v>5.4987882696686474E-2</v>
      </c>
      <c r="L7" s="3">
        <f t="shared" ca="1" si="4"/>
        <v>5.7928327992411627E-2</v>
      </c>
      <c r="M7" s="3">
        <f t="shared" ca="1" si="4"/>
        <v>3.4494185127423832E-2</v>
      </c>
      <c r="N7" s="3">
        <f t="shared" ca="1" si="4"/>
        <v>1.8798355288981067E-2</v>
      </c>
      <c r="O7" s="3">
        <f t="shared" ca="1" si="4"/>
        <v>5.6528506691694021E-2</v>
      </c>
      <c r="P7" s="3">
        <f t="shared" ca="1" si="4"/>
        <v>1.238306068073932E-2</v>
      </c>
      <c r="Q7" s="3">
        <f t="shared" ca="1" si="4"/>
        <v>6.2099966636110421E-2</v>
      </c>
      <c r="R7" s="3">
        <f t="shared" ca="1" si="4"/>
        <v>6.5213097890753441E-2</v>
      </c>
      <c r="S7" s="3">
        <f t="shared" ca="1" si="4"/>
        <v>7.1415801668410411E-2</v>
      </c>
      <c r="T7" s="3">
        <f t="shared" ca="1" si="4"/>
        <v>8.4896396992233308E-2</v>
      </c>
      <c r="U7" s="3">
        <f t="shared" ca="1" si="4"/>
        <v>3.7141702330298884E-2</v>
      </c>
      <c r="V7" s="3">
        <f t="shared" ca="1" si="4"/>
        <v>3.5602410750725989E-2</v>
      </c>
      <c r="W7" s="3">
        <f t="shared" ca="1" si="4"/>
        <v>1.1012558098854298E-2</v>
      </c>
      <c r="X7" s="3">
        <f t="shared" ca="1" si="4"/>
        <v>6.6874897743171458E-2</v>
      </c>
      <c r="Y7" s="3">
        <f t="shared" ca="1" si="4"/>
        <v>3.1017692337646393E-2</v>
      </c>
      <c r="Z7" s="3">
        <f t="shared" ca="1" si="4"/>
        <v>5.5363148101126858E-3</v>
      </c>
      <c r="AA7" s="3">
        <f t="shared" ca="1" si="4"/>
        <v>4.8387455313696565E-2</v>
      </c>
      <c r="AB7" s="3">
        <f t="shared" ca="1" si="4"/>
        <v>3.561834526458614E-2</v>
      </c>
      <c r="AC7" s="3">
        <f t="shared" ca="1" si="4"/>
        <v>7.3689512233998236E-2</v>
      </c>
      <c r="AD7" s="3">
        <f t="shared" ca="1" si="4"/>
        <v>7.6619005984231561E-2</v>
      </c>
      <c r="AE7" s="3">
        <f t="shared" ca="1" si="4"/>
        <v>4.759255468461196E-2</v>
      </c>
      <c r="AF7" s="3">
        <f t="shared" ca="1" si="4"/>
        <v>5.8597638798092745E-2</v>
      </c>
      <c r="AG7" s="3">
        <f t="shared" ca="1" si="4"/>
        <v>3.8340220251852006E-2</v>
      </c>
      <c r="AH7" s="3">
        <f t="shared" ca="1" si="4"/>
        <v>3.4968377456448152E-2</v>
      </c>
      <c r="AI7" s="3">
        <f t="shared" ca="1" si="4"/>
        <v>9.8859894907148277E-3</v>
      </c>
      <c r="AJ7" s="3">
        <f t="shared" ca="1" si="4"/>
        <v>3.3333307571530815E-2</v>
      </c>
      <c r="AK7" s="3">
        <f t="shared" ca="1" si="4"/>
        <v>3.5160774722757658E-2</v>
      </c>
      <c r="AL7" s="3">
        <f t="shared" ca="1" si="4"/>
        <v>2.0620246676644593E-2</v>
      </c>
      <c r="AM7" s="3">
        <f t="shared" ca="1" si="4"/>
        <v>-1.0155661501911287E-2</v>
      </c>
      <c r="AN7" s="3">
        <f t="shared" ca="1" si="4"/>
        <v>4.9069568294225402E-2</v>
      </c>
      <c r="AO7" s="3">
        <f t="shared" ca="1" si="4"/>
        <v>7.8730367411452729E-2</v>
      </c>
      <c r="AP7" s="3">
        <f t="shared" ca="1" si="4"/>
        <v>9.5177432689103753E-2</v>
      </c>
      <c r="AQ7" s="3">
        <f t="shared" ca="1" si="4"/>
        <v>0.1103310441353785</v>
      </c>
      <c r="AR7" s="3">
        <f t="shared" ca="1" si="4"/>
        <v>9.8730946448002441E-2</v>
      </c>
      <c r="AS7" s="3">
        <f t="shared" ca="1" si="4"/>
        <v>8.0666288282264575E-2</v>
      </c>
      <c r="AT7" s="3">
        <f t="shared" ca="1" si="4"/>
        <v>4.2209076863715986E-2</v>
      </c>
      <c r="AU7" s="3">
        <f t="shared" ca="1" si="4"/>
        <v>5.8087552312499652E-2</v>
      </c>
      <c r="AV7" s="3">
        <f t="shared" ca="1" si="4"/>
        <v>6.1271139154481229E-2</v>
      </c>
      <c r="AW7" s="3">
        <f t="shared" ca="1" si="4"/>
        <v>5.7123071873421839E-2</v>
      </c>
      <c r="AX7" s="3">
        <f t="shared" ca="1" si="4"/>
        <v>7.5001267227956039E-2</v>
      </c>
      <c r="AY7" s="3">
        <f t="shared" ca="1" si="4"/>
        <v>2.0818006701740957E-2</v>
      </c>
      <c r="AZ7" s="3">
        <f t="shared" ca="1" si="4"/>
        <v>2.6087613053678231E-2</v>
      </c>
      <c r="BA7" s="3">
        <f t="shared" ca="1" si="4"/>
        <v>7.2761591036816745E-2</v>
      </c>
      <c r="BB7" s="3">
        <f t="shared" ca="1" si="4"/>
        <v>8.4165270586524371E-2</v>
      </c>
      <c r="BC7" s="3">
        <f t="shared" ca="1" si="4"/>
        <v>5.641598130690044E-2</v>
      </c>
      <c r="BD7" s="3">
        <f t="shared" ca="1" si="4"/>
        <v>4.7754495191330099E-2</v>
      </c>
      <c r="BE7" s="3">
        <f t="shared" ca="1" si="4"/>
        <v>5.7477900980456464E-2</v>
      </c>
      <c r="BF7" s="3">
        <f t="shared" ca="1" si="4"/>
        <v>6.8625172285466302E-2</v>
      </c>
      <c r="BG7" s="3">
        <f t="shared" ca="1" si="4"/>
        <v>4.4402067438106152E-2</v>
      </c>
      <c r="BH7" s="3">
        <f t="shared" ca="1" si="4"/>
        <v>3.7112311455626823E-2</v>
      </c>
      <c r="BI7" s="3">
        <f t="shared" ca="1" si="4"/>
        <v>4.5751751369981046E-2</v>
      </c>
      <c r="BJ7" s="3">
        <f t="shared" ca="1" si="4"/>
        <v>5.4814800648566427E-2</v>
      </c>
      <c r="BK7" s="3">
        <f t="shared" ca="1" si="4"/>
        <v>9.7538579591885943E-2</v>
      </c>
      <c r="BL7" s="3">
        <f t="shared" ca="1" si="4"/>
        <v>7.1773226291776196E-2</v>
      </c>
      <c r="BM7" s="3">
        <f t="shared" ca="1" si="4"/>
        <v>5.1323009555616417E-2</v>
      </c>
      <c r="BN7" s="3">
        <f t="shared" ca="1" si="4"/>
        <v>3.509191528706429E-2</v>
      </c>
      <c r="BO7" s="3">
        <f t="shared" ca="1" si="4"/>
        <v>9.3380195495137111E-2</v>
      </c>
      <c r="BP7" s="3">
        <f t="shared" ca="1" si="4"/>
        <v>7.7715524914652778E-2</v>
      </c>
      <c r="BQ7" s="3">
        <f t="shared" ref="BQ7:EB7" ca="1" si="5">BP7+$B3*($B2-BP7)+BQ$6</f>
        <v>5.4854244057671385E-2</v>
      </c>
      <c r="BR7" s="3">
        <f t="shared" ca="1" si="5"/>
        <v>6.8902978739803833E-2</v>
      </c>
      <c r="BS7" s="3">
        <f t="shared" ca="1" si="5"/>
        <v>5.9895168089023954E-2</v>
      </c>
      <c r="BT7" s="3">
        <f t="shared" ca="1" si="5"/>
        <v>5.6707045689057725E-2</v>
      </c>
      <c r="BU7" s="3">
        <f t="shared" ca="1" si="5"/>
        <v>4.8984393789818649E-2</v>
      </c>
      <c r="BV7" s="3">
        <f t="shared" ca="1" si="5"/>
        <v>2.4268613301640519E-2</v>
      </c>
      <c r="BW7" s="3">
        <f t="shared" ca="1" si="5"/>
        <v>8.1443461450759688E-3</v>
      </c>
      <c r="BX7" s="3">
        <f t="shared" ca="1" si="5"/>
        <v>3.9732226424502574E-2</v>
      </c>
      <c r="BY7" s="3">
        <f t="shared" ca="1" si="5"/>
        <v>7.8975557391442797E-2</v>
      </c>
      <c r="BZ7" s="3">
        <f t="shared" ca="1" si="5"/>
        <v>3.1229960060086714E-2</v>
      </c>
      <c r="CA7" s="3">
        <f t="shared" ca="1" si="5"/>
        <v>5.0319963589857665E-2</v>
      </c>
      <c r="CB7" s="3">
        <f t="shared" ca="1" si="5"/>
        <v>5.9732713460042393E-2</v>
      </c>
      <c r="CC7" s="3">
        <f t="shared" ca="1" si="5"/>
        <v>9.1102265464484133E-2</v>
      </c>
      <c r="CD7" s="3">
        <f t="shared" ca="1" si="5"/>
        <v>5.0696475810129191E-2</v>
      </c>
      <c r="CE7" s="3">
        <f t="shared" ca="1" si="5"/>
        <v>6.8025616399878086E-2</v>
      </c>
      <c r="CF7" s="3">
        <f t="shared" ca="1" si="5"/>
        <v>4.771856241534933E-2</v>
      </c>
      <c r="CG7" s="3">
        <f t="shared" ca="1" si="5"/>
        <v>7.2924790493585842E-2</v>
      </c>
      <c r="CH7" s="3">
        <f t="shared" ca="1" si="5"/>
        <v>7.4537526962019651E-2</v>
      </c>
      <c r="CI7" s="3">
        <f t="shared" ca="1" si="5"/>
        <v>3.987644390921382E-2</v>
      </c>
      <c r="CJ7" s="3">
        <f t="shared" ca="1" si="5"/>
        <v>2.9445446290560569E-2</v>
      </c>
      <c r="CK7" s="3">
        <f t="shared" ca="1" si="5"/>
        <v>4.1853671353325468E-2</v>
      </c>
      <c r="CL7" s="3">
        <f t="shared" ca="1" si="5"/>
        <v>5.1463702342207401E-2</v>
      </c>
      <c r="CM7" s="3">
        <f t="shared" ca="1" si="5"/>
        <v>5.9832047183792508E-2</v>
      </c>
      <c r="CN7" s="3">
        <f t="shared" ca="1" si="5"/>
        <v>5.6742697677629593E-2</v>
      </c>
      <c r="CO7" s="3">
        <f t="shared" ca="1" si="5"/>
        <v>5.8620641320786135E-2</v>
      </c>
      <c r="CP7" s="3">
        <f t="shared" ca="1" si="5"/>
        <v>6.1057626864065642E-2</v>
      </c>
      <c r="CQ7" s="3">
        <f t="shared" ca="1" si="5"/>
        <v>6.5331384551869487E-2</v>
      </c>
      <c r="CR7" s="3">
        <f t="shared" ca="1" si="5"/>
        <v>5.0644530934441337E-2</v>
      </c>
      <c r="CS7" s="3">
        <f t="shared" ca="1" si="5"/>
        <v>7.3619187448179718E-2</v>
      </c>
      <c r="CT7" s="3">
        <f t="shared" ca="1" si="5"/>
        <v>4.7437134692801475E-2</v>
      </c>
      <c r="CU7" s="3">
        <f t="shared" ca="1" si="5"/>
        <v>5.290026909218988E-2</v>
      </c>
      <c r="CV7" s="3">
        <f t="shared" ca="1" si="5"/>
        <v>7.3585341402879603E-2</v>
      </c>
      <c r="CW7" s="3">
        <f t="shared" ca="1" si="5"/>
        <v>6.1772720759866083E-2</v>
      </c>
      <c r="CX7" s="3">
        <f t="shared" ca="1" si="5"/>
        <v>5.7744373737525341E-2</v>
      </c>
      <c r="CY7" s="3">
        <f t="shared" ca="1" si="5"/>
        <v>3.781732445813174E-2</v>
      </c>
      <c r="CZ7" s="3">
        <f t="shared" ca="1" si="5"/>
        <v>2.0890593018957088E-2</v>
      </c>
      <c r="DA7" s="3">
        <f t="shared" ca="1" si="5"/>
        <v>2.7520924069535914E-2</v>
      </c>
      <c r="DB7" s="3">
        <f t="shared" ca="1" si="5"/>
        <v>4.9987326460412165E-2</v>
      </c>
      <c r="DC7" s="3">
        <f t="shared" ca="1" si="5"/>
        <v>4.5594176373540463E-2</v>
      </c>
      <c r="DD7" s="3">
        <f t="shared" ca="1" si="5"/>
        <v>4.6727650388922626E-2</v>
      </c>
      <c r="DE7" s="3">
        <f t="shared" ca="1" si="5"/>
        <v>3.0109731187136907E-2</v>
      </c>
      <c r="DF7" s="3">
        <f t="shared" ca="1" si="5"/>
        <v>1.9819026702891412E-2</v>
      </c>
      <c r="DG7" s="3">
        <f t="shared" ca="1" si="5"/>
        <v>3.2732229569923388E-2</v>
      </c>
      <c r="DH7" s="3">
        <f t="shared" ca="1" si="5"/>
        <v>3.055386637394731E-2</v>
      </c>
      <c r="DI7" s="3">
        <f t="shared" ca="1" si="5"/>
        <v>3.5209673826471603E-2</v>
      </c>
      <c r="DJ7" s="3">
        <f t="shared" ca="1" si="5"/>
        <v>2.43665490965514E-2</v>
      </c>
      <c r="DK7" s="3">
        <f t="shared" ca="1" si="5"/>
        <v>2.7474782042196673E-2</v>
      </c>
      <c r="DL7" s="3">
        <f t="shared" ca="1" si="5"/>
        <v>3.9562299870889626E-2</v>
      </c>
      <c r="DM7" s="3">
        <f t="shared" ca="1" si="5"/>
        <v>9.0898506598202228E-3</v>
      </c>
      <c r="DN7" s="3">
        <f t="shared" ca="1" si="5"/>
        <v>2.9821437535028205E-2</v>
      </c>
      <c r="DO7" s="3">
        <f t="shared" ca="1" si="5"/>
        <v>7.8375198483102981E-2</v>
      </c>
      <c r="DP7" s="3">
        <f t="shared" ca="1" si="5"/>
        <v>4.6969884055539549E-2</v>
      </c>
      <c r="DQ7" s="3">
        <f t="shared" ca="1" si="5"/>
        <v>3.3609523672477694E-2</v>
      </c>
      <c r="DR7" s="3">
        <f t="shared" ca="1" si="5"/>
        <v>3.3171162281578015E-2</v>
      </c>
      <c r="DS7" s="3">
        <f t="shared" ca="1" si="5"/>
        <v>2.4300197976194347E-2</v>
      </c>
      <c r="DT7" s="3">
        <f t="shared" ca="1" si="5"/>
        <v>2.1845108628469456E-2</v>
      </c>
      <c r="DU7" s="3">
        <f t="shared" ca="1" si="5"/>
        <v>2.5879629476829098E-2</v>
      </c>
      <c r="DV7" s="3">
        <f t="shared" ca="1" si="5"/>
        <v>3.4459930024268184E-2</v>
      </c>
      <c r="DW7" s="3">
        <f t="shared" ca="1" si="5"/>
        <v>5.3305690718231519E-2</v>
      </c>
      <c r="DX7" s="3">
        <f t="shared" ca="1" si="5"/>
        <v>1.9768061628358397E-2</v>
      </c>
      <c r="DY7" s="3">
        <f t="shared" ca="1" si="5"/>
        <v>6.2291448177071856E-3</v>
      </c>
      <c r="DZ7" s="3">
        <f t="shared" ca="1" si="5"/>
        <v>-1.5688130708781146E-3</v>
      </c>
      <c r="EA7" s="3">
        <f t="shared" ca="1" si="5"/>
        <v>4.4973351534766767E-2</v>
      </c>
      <c r="EB7" s="3">
        <f t="shared" ca="1" si="5"/>
        <v>2.2279493415606845E-2</v>
      </c>
      <c r="EC7" s="3">
        <f t="shared" ref="EC7:GN7" ca="1" si="6">EB7+$B3*($B2-EB7)+EC$6</f>
        <v>5.9427229907003359E-2</v>
      </c>
      <c r="ED7" s="3">
        <f t="shared" ca="1" si="6"/>
        <v>4.6608741815712236E-2</v>
      </c>
      <c r="EE7" s="3">
        <f t="shared" ca="1" si="6"/>
        <v>5.6488181089370135E-2</v>
      </c>
      <c r="EF7" s="3">
        <f t="shared" ca="1" si="6"/>
        <v>7.2635832422331431E-2</v>
      </c>
      <c r="EG7" s="3">
        <f t="shared" ca="1" si="6"/>
        <v>5.7611679843682519E-2</v>
      </c>
      <c r="EH7" s="3">
        <f t="shared" ca="1" si="6"/>
        <v>3.7381019165679139E-2</v>
      </c>
      <c r="EI7" s="3">
        <f t="shared" ca="1" si="6"/>
        <v>3.9143681030724048E-2</v>
      </c>
      <c r="EJ7" s="3">
        <f t="shared" ca="1" si="6"/>
        <v>1.8396431631210991E-2</v>
      </c>
      <c r="EK7" s="3">
        <f t="shared" ca="1" si="6"/>
        <v>3.2265091462109832E-3</v>
      </c>
      <c r="EL7" s="3">
        <f t="shared" ca="1" si="6"/>
        <v>3.3161670005303776E-2</v>
      </c>
      <c r="EM7" s="3">
        <f t="shared" ca="1" si="6"/>
        <v>4.5788859790598962E-2</v>
      </c>
      <c r="EN7" s="3">
        <f t="shared" ca="1" si="6"/>
        <v>5.0671905881723156E-2</v>
      </c>
      <c r="EO7" s="3">
        <f t="shared" ca="1" si="6"/>
        <v>4.3071251975530224E-2</v>
      </c>
      <c r="EP7" s="3">
        <f t="shared" ca="1" si="6"/>
        <v>5.5112279596252575E-2</v>
      </c>
      <c r="EQ7" s="3">
        <f t="shared" ca="1" si="6"/>
        <v>3.8820523383444057E-2</v>
      </c>
      <c r="ER7" s="3">
        <f t="shared" ca="1" si="6"/>
        <v>3.4035851690914651E-2</v>
      </c>
      <c r="ES7" s="3">
        <f t="shared" ca="1" si="6"/>
        <v>3.696715651933679E-2</v>
      </c>
      <c r="ET7" s="3">
        <f t="shared" ca="1" si="6"/>
        <v>4.5238198172631278E-2</v>
      </c>
      <c r="EU7" s="3">
        <f t="shared" ca="1" si="6"/>
        <v>5.3988321008285607E-2</v>
      </c>
      <c r="EV7" s="3">
        <f t="shared" ca="1" si="6"/>
        <v>3.6309581866890414E-2</v>
      </c>
      <c r="EW7" s="3">
        <f t="shared" ca="1" si="6"/>
        <v>3.8524750378847249E-2</v>
      </c>
      <c r="EX7" s="3">
        <f t="shared" ca="1" si="6"/>
        <v>3.869546901086434E-2</v>
      </c>
      <c r="EY7" s="3">
        <f t="shared" ca="1" si="6"/>
        <v>3.5921655941241568E-2</v>
      </c>
      <c r="EZ7" s="3">
        <f t="shared" ca="1" si="6"/>
        <v>3.7494066370160152E-2</v>
      </c>
      <c r="FA7" s="3">
        <f t="shared" ca="1" si="6"/>
        <v>2.1650794797561095E-2</v>
      </c>
      <c r="FB7" s="3">
        <f t="shared" ca="1" si="6"/>
        <v>2.3546883358300276E-2</v>
      </c>
      <c r="FC7" s="3">
        <f t="shared" ca="1" si="6"/>
        <v>8.0335588768637556E-2</v>
      </c>
      <c r="FD7" s="3">
        <f t="shared" ca="1" si="6"/>
        <v>5.9312280899057462E-2</v>
      </c>
      <c r="FE7" s="3">
        <f t="shared" ca="1" si="6"/>
        <v>8.7056326402017992E-2</v>
      </c>
      <c r="FF7" s="3">
        <f t="shared" ca="1" si="6"/>
        <v>6.9942398773006675E-2</v>
      </c>
      <c r="FG7" s="3">
        <f t="shared" ca="1" si="6"/>
        <v>5.3525977223848289E-2</v>
      </c>
      <c r="FH7" s="3">
        <f t="shared" ca="1" si="6"/>
        <v>6.3666450567615468E-2</v>
      </c>
      <c r="FI7" s="3">
        <f t="shared" ca="1" si="6"/>
        <v>3.1319578484513957E-2</v>
      </c>
      <c r="FJ7" s="3">
        <f t="shared" ca="1" si="6"/>
        <v>3.1206165286849025E-2</v>
      </c>
      <c r="FK7" s="3">
        <f t="shared" ca="1" si="6"/>
        <v>5.3328961586834464E-2</v>
      </c>
      <c r="FL7" s="3">
        <f t="shared" ca="1" si="6"/>
        <v>4.8181868588672037E-2</v>
      </c>
      <c r="FM7" s="3">
        <f t="shared" ca="1" si="6"/>
        <v>6.6734077364828989E-2</v>
      </c>
      <c r="FN7" s="3">
        <f t="shared" ca="1" si="6"/>
        <v>0.11152516459727999</v>
      </c>
      <c r="FO7" s="3">
        <f t="shared" ca="1" si="6"/>
        <v>0.10073167535219413</v>
      </c>
      <c r="FP7" s="3">
        <f t="shared" ca="1" si="6"/>
        <v>7.3126500164266153E-2</v>
      </c>
      <c r="FQ7" s="3">
        <f t="shared" ca="1" si="6"/>
        <v>4.4247471780601802E-2</v>
      </c>
      <c r="FR7" s="3">
        <f t="shared" ca="1" si="6"/>
        <v>6.9771392479067565E-2</v>
      </c>
      <c r="FS7" s="3">
        <f t="shared" ca="1" si="6"/>
        <v>7.4556766715457939E-2</v>
      </c>
      <c r="FT7" s="3">
        <f t="shared" ca="1" si="6"/>
        <v>5.3121433855690729E-2</v>
      </c>
      <c r="FU7" s="3">
        <f t="shared" ca="1" si="6"/>
        <v>5.2491419953907992E-2</v>
      </c>
      <c r="FV7" s="3">
        <f t="shared" ca="1" si="6"/>
        <v>6.4663853009229458E-2</v>
      </c>
      <c r="FW7" s="3">
        <f t="shared" ca="1" si="6"/>
        <v>6.8718579858124879E-2</v>
      </c>
      <c r="FX7" s="3">
        <f t="shared" ca="1" si="6"/>
        <v>7.011661522357758E-2</v>
      </c>
      <c r="FY7" s="3">
        <f t="shared" ca="1" si="6"/>
        <v>3.8119864844412647E-2</v>
      </c>
      <c r="FZ7" s="3">
        <f t="shared" ca="1" si="6"/>
        <v>3.4969278665259479E-2</v>
      </c>
      <c r="GA7" s="3">
        <f t="shared" ca="1" si="6"/>
        <v>5.0393306360429657E-2</v>
      </c>
      <c r="GB7" s="3">
        <f t="shared" ca="1" si="6"/>
        <v>6.0796247107980025E-2</v>
      </c>
      <c r="GC7" s="3">
        <f t="shared" ca="1" si="6"/>
        <v>4.7867644466727997E-2</v>
      </c>
      <c r="GD7" s="3">
        <f t="shared" ca="1" si="6"/>
        <v>6.7517070936098003E-2</v>
      </c>
      <c r="GE7" s="3">
        <f t="shared" ca="1" si="6"/>
        <v>7.5451447421504642E-2</v>
      </c>
      <c r="GF7" s="3">
        <f t="shared" ca="1" si="6"/>
        <v>4.7816345482454059E-2</v>
      </c>
      <c r="GG7" s="3">
        <f t="shared" ca="1" si="6"/>
        <v>5.6478211081785849E-2</v>
      </c>
      <c r="GH7" s="3">
        <f t="shared" ca="1" si="6"/>
        <v>4.9919942404000807E-2</v>
      </c>
      <c r="GI7" s="3">
        <f t="shared" ca="1" si="6"/>
        <v>8.7850832977161536E-2</v>
      </c>
      <c r="GJ7" s="3">
        <f t="shared" ca="1" si="6"/>
        <v>6.6194024166180629E-2</v>
      </c>
      <c r="GK7" s="3">
        <f t="shared" ca="1" si="6"/>
        <v>9.5170474495394564E-2</v>
      </c>
      <c r="GL7" s="3">
        <f t="shared" ca="1" si="6"/>
        <v>9.2075106728235726E-2</v>
      </c>
      <c r="GM7" s="3">
        <f t="shared" ca="1" si="6"/>
        <v>7.7638876166998619E-2</v>
      </c>
      <c r="GN7" s="3">
        <f t="shared" ca="1" si="6"/>
        <v>6.9756365376128504E-2</v>
      </c>
      <c r="GO7" s="3">
        <f t="shared" ref="GO7:HB7" ca="1" si="7">GN7+$B3*($B2-GN7)+GO$6</f>
        <v>4.9566039490199922E-2</v>
      </c>
      <c r="GP7" s="3">
        <f t="shared" ca="1" si="7"/>
        <v>6.2710958559159355E-2</v>
      </c>
      <c r="GQ7" s="3">
        <f t="shared" ca="1" si="7"/>
        <v>9.5943187699770602E-2</v>
      </c>
      <c r="GR7" s="3">
        <f t="shared" ca="1" si="7"/>
        <v>8.8336899072596425E-2</v>
      </c>
      <c r="GS7" s="3">
        <f t="shared" ca="1" si="7"/>
        <v>8.1796357465136943E-2</v>
      </c>
      <c r="GT7" s="3">
        <f t="shared" ca="1" si="7"/>
        <v>8.087743434563488E-2</v>
      </c>
      <c r="GU7" s="3">
        <f t="shared" ca="1" si="7"/>
        <v>5.9692955250132004E-2</v>
      </c>
      <c r="GV7" s="3">
        <f t="shared" ca="1" si="7"/>
        <v>4.7797238268499832E-2</v>
      </c>
      <c r="GW7" s="3">
        <f t="shared" ca="1" si="7"/>
        <v>5.9510184261015675E-2</v>
      </c>
      <c r="GX7" s="3">
        <f t="shared" ca="1" si="7"/>
        <v>6.3292774062750579E-2</v>
      </c>
      <c r="GY7" s="3">
        <f t="shared" ca="1" si="7"/>
        <v>1.983525942369118E-2</v>
      </c>
      <c r="GZ7" s="3">
        <f t="shared" ca="1" si="7"/>
        <v>4.6618638855721165E-2</v>
      </c>
      <c r="HA7" s="3">
        <f t="shared" ca="1" si="7"/>
        <v>4.7690642597210446E-2</v>
      </c>
      <c r="HB7" s="3">
        <f t="shared" ca="1" si="7"/>
        <v>6.0776045152361548E-2</v>
      </c>
    </row>
    <row r="31" spans="1:1">
      <c r="A31" s="2" t="s">
        <v>27</v>
      </c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I133"/>
  <sheetViews>
    <sheetView workbookViewId="0">
      <selection activeCell="A2" sqref="A2"/>
    </sheetView>
  </sheetViews>
  <sheetFormatPr defaultRowHeight="15"/>
  <cols>
    <col min="1" max="1" width="31" style="15" customWidth="1"/>
    <col min="2" max="2" width="13.28515625" style="15" customWidth="1"/>
    <col min="3" max="3" width="9.140625" style="15"/>
    <col min="4" max="4" width="25.42578125" style="15" customWidth="1"/>
    <col min="5" max="5" width="13" style="15" customWidth="1"/>
    <col min="6" max="6" width="9.140625" style="15"/>
    <col min="7" max="7" width="7.85546875" style="15" customWidth="1"/>
    <col min="8" max="8" width="7.140625" style="15" bestFit="1" customWidth="1"/>
    <col min="9" max="9" width="5" style="15" bestFit="1" customWidth="1"/>
    <col min="10" max="16384" width="9.140625" style="15"/>
  </cols>
  <sheetData>
    <row r="1" spans="1:6" ht="18.75">
      <c r="A1" s="30" t="s">
        <v>22</v>
      </c>
      <c r="B1" s="29"/>
      <c r="C1" s="29"/>
      <c r="D1" s="29"/>
      <c r="E1" s="29"/>
      <c r="F1" s="29"/>
    </row>
    <row r="2" spans="1:6">
      <c r="B2" s="28" t="s">
        <v>21</v>
      </c>
    </row>
    <row r="3" spans="1:6" ht="15.75">
      <c r="A3" s="31" t="s">
        <v>20</v>
      </c>
      <c r="B3" s="33">
        <v>1.4999999999999999E-2</v>
      </c>
    </row>
    <row r="4" spans="1:6">
      <c r="A4" s="31" t="s">
        <v>8</v>
      </c>
      <c r="B4" s="34">
        <f>1/12</f>
        <v>8.3333333333333329E-2</v>
      </c>
    </row>
    <row r="5" spans="1:6">
      <c r="A5" s="32" t="s">
        <v>19</v>
      </c>
      <c r="B5" s="35">
        <v>0.5</v>
      </c>
    </row>
    <row r="6" spans="1:6">
      <c r="A6" s="32" t="s">
        <v>14</v>
      </c>
      <c r="B6" s="36">
        <v>0.04</v>
      </c>
    </row>
    <row r="7" spans="1:6">
      <c r="A7" s="31" t="s">
        <v>18</v>
      </c>
      <c r="B7" s="36">
        <v>0.02</v>
      </c>
    </row>
    <row r="8" spans="1:6">
      <c r="A8" s="22"/>
      <c r="B8" s="27"/>
    </row>
    <row r="9" spans="1:6">
      <c r="A9" s="31"/>
      <c r="B9" s="26" t="s">
        <v>17</v>
      </c>
    </row>
    <row r="10" spans="1:6">
      <c r="A10" s="29" t="s">
        <v>16</v>
      </c>
      <c r="B10" s="20">
        <f>(1-EXP(-$B$5*$B$4))/$B$5</f>
        <v>8.1621085781723668E-2</v>
      </c>
    </row>
    <row r="11" spans="1:6" ht="24.75" customHeight="1">
      <c r="A11" s="29"/>
      <c r="B11" s="15">
        <f>EXP(((B10-$B$4)*($B$5^2*$B$6-$B$7^2/2))/$B$5^2-($B$7^2*B10^2/(4*$B$5)))</f>
        <v>0.99993154983846733</v>
      </c>
    </row>
    <row r="12" spans="1:6" ht="17.25">
      <c r="A12" s="29" t="s">
        <v>12</v>
      </c>
      <c r="B12" s="19">
        <f>($B$6-$B$7^2/(2*$B$5^2))</f>
        <v>3.9199999999999999E-2</v>
      </c>
    </row>
    <row r="13" spans="1:6">
      <c r="A13" s="29" t="s">
        <v>11</v>
      </c>
      <c r="B13" s="18">
        <f>B11*EXP(-B10*B3)</f>
        <v>0.99870806647452193</v>
      </c>
    </row>
    <row r="14" spans="1:6">
      <c r="A14" s="29" t="s">
        <v>10</v>
      </c>
      <c r="B14" s="17">
        <f>LN(1/B13)/$B$4</f>
        <v>1.5513225492932322E-2</v>
      </c>
    </row>
    <row r="15" spans="1:6" ht="15.75">
      <c r="A15" s="29" t="s">
        <v>9</v>
      </c>
      <c r="B15" s="16">
        <f>$B$7*IF($B$4&gt;0,B10/$B$4,1)</f>
        <v>1.9589060587613682E-2</v>
      </c>
    </row>
    <row r="16" spans="1:6" ht="18">
      <c r="A16" s="29" t="s">
        <v>15</v>
      </c>
      <c r="B16" s="25">
        <f>EXP(-B5*B4)*(B3+B6*(EXP(B5*B4)-1))</f>
        <v>1.6020263572271543E-2</v>
      </c>
    </row>
    <row r="26" spans="1:9">
      <c r="G26" s="24" t="s">
        <v>8</v>
      </c>
      <c r="H26" s="24" t="s">
        <v>7</v>
      </c>
      <c r="I26" s="23" t="s">
        <v>14</v>
      </c>
    </row>
    <row r="27" spans="1:9">
      <c r="A27" s="22" t="s">
        <v>13</v>
      </c>
      <c r="B27" s="15">
        <f>1/12</f>
        <v>8.3333333333333329E-2</v>
      </c>
      <c r="D27" s="22" t="s">
        <v>13</v>
      </c>
      <c r="E27" s="15">
        <v>5</v>
      </c>
      <c r="G27" s="15">
        <f>1/12</f>
        <v>8.3333333333333329E-2</v>
      </c>
      <c r="H27" s="21">
        <f>B32</f>
        <v>1.5513225492932322E-2</v>
      </c>
      <c r="I27" s="15">
        <f t="shared" ref="I27:I46" si="0">$B$6</f>
        <v>0.04</v>
      </c>
    </row>
    <row r="28" spans="1:9">
      <c r="B28" s="20">
        <f>(1-EXP(-$B$5*B27))/$B$5</f>
        <v>8.1621085781723668E-2</v>
      </c>
      <c r="E28" s="20">
        <f>(1-EXP(-$B$5*E27))/$B$5</f>
        <v>1.8358300027522023</v>
      </c>
      <c r="G28" s="15">
        <v>0.25</v>
      </c>
      <c r="H28" s="21">
        <f>B40</f>
        <v>1.6495582669664419E-2</v>
      </c>
      <c r="I28" s="15">
        <f t="shared" si="0"/>
        <v>0.04</v>
      </c>
    </row>
    <row r="29" spans="1:9">
      <c r="B29" s="15">
        <f>EXP(((B28-B27)*($B$5^2*$B$6-$B$7^2/2))/$B$5^2-($B$7^2*B28^2/(4*$B$5)))</f>
        <v>0.99993154983846733</v>
      </c>
      <c r="E29" s="15">
        <f>EXP(((E28-E27)*($B$5^2*$B$6-$B$7^2/2))/$B$5^2-($B$7^2*E28^2/(4*$B$5)))</f>
        <v>0.88275328906353157</v>
      </c>
      <c r="G29" s="15">
        <v>0.5</v>
      </c>
      <c r="H29" s="21">
        <f>B48</f>
        <v>1.7866202351023559E-2</v>
      </c>
      <c r="I29" s="15">
        <f t="shared" si="0"/>
        <v>0.04</v>
      </c>
    </row>
    <row r="30" spans="1:9" ht="17.25">
      <c r="A30" s="15" t="s">
        <v>12</v>
      </c>
      <c r="B30" s="19">
        <f>($B$6-$B$7^2/(2*$B$5^2))</f>
        <v>3.9199999999999999E-2</v>
      </c>
      <c r="D30" s="15" t="s">
        <v>12</v>
      </c>
      <c r="E30" s="19">
        <f>($B$6-$B$7^2/(2*$B$5^2))</f>
        <v>3.9199999999999999E-2</v>
      </c>
      <c r="G30" s="15">
        <v>0.75</v>
      </c>
      <c r="H30" s="21">
        <f>B56</f>
        <v>1.9124041986147155E-2</v>
      </c>
      <c r="I30" s="15">
        <f t="shared" si="0"/>
        <v>0.04</v>
      </c>
    </row>
    <row r="31" spans="1:9">
      <c r="A31" s="15" t="s">
        <v>11</v>
      </c>
      <c r="B31" s="18">
        <f>B29*EXP(-B28*$B$3)</f>
        <v>0.99870806647452193</v>
      </c>
      <c r="D31" s="15" t="s">
        <v>11</v>
      </c>
      <c r="E31" s="18">
        <f>E29*EXP(-E28*$B$3)</f>
        <v>0.85877616406567681</v>
      </c>
      <c r="G31" s="15">
        <v>1</v>
      </c>
      <c r="H31" s="21">
        <f>B64</f>
        <v>2.02799384274885E-2</v>
      </c>
      <c r="I31" s="15">
        <f t="shared" si="0"/>
        <v>0.04</v>
      </c>
    </row>
    <row r="32" spans="1:9">
      <c r="A32" s="15" t="s">
        <v>10</v>
      </c>
      <c r="B32" s="17">
        <f>LN(1/B31)/B27</f>
        <v>1.5513225492932322E-2</v>
      </c>
      <c r="D32" s="15" t="s">
        <v>10</v>
      </c>
      <c r="E32" s="17">
        <f>LN(1/E31)/E27</f>
        <v>3.0449393658639558E-2</v>
      </c>
      <c r="G32" s="15">
        <v>2</v>
      </c>
      <c r="H32" s="21">
        <f>B72</f>
        <v>2.4062513036706375E-2</v>
      </c>
      <c r="I32" s="15">
        <f t="shared" si="0"/>
        <v>0.04</v>
      </c>
    </row>
    <row r="33" spans="1:9" ht="15.75">
      <c r="A33" s="15" t="s">
        <v>9</v>
      </c>
      <c r="B33" s="16">
        <f>$B$7*IF(B27&gt;0,B28/B27,1)</f>
        <v>1.9589060587613682E-2</v>
      </c>
      <c r="D33" s="15" t="s">
        <v>9</v>
      </c>
      <c r="E33" s="16">
        <f>$B$7*IF(E27&gt;0,E28/E27,1)</f>
        <v>7.3433200110088097E-3</v>
      </c>
      <c r="G33" s="15">
        <v>3</v>
      </c>
      <c r="H33" s="21">
        <f>B80</f>
        <v>2.6827440383213604E-2</v>
      </c>
      <c r="I33" s="15">
        <f t="shared" si="0"/>
        <v>0.04</v>
      </c>
    </row>
    <row r="34" spans="1:9">
      <c r="G34" s="15">
        <v>4</v>
      </c>
      <c r="H34" s="21">
        <f>B88</f>
        <v>2.8887085941646115E-2</v>
      </c>
      <c r="I34" s="15">
        <f t="shared" si="0"/>
        <v>0.04</v>
      </c>
    </row>
    <row r="35" spans="1:9">
      <c r="A35" s="22" t="s">
        <v>13</v>
      </c>
      <c r="B35" s="15">
        <v>0.25</v>
      </c>
      <c r="D35" s="22" t="s">
        <v>13</v>
      </c>
      <c r="E35" s="15">
        <v>6</v>
      </c>
      <c r="G35" s="15">
        <v>5</v>
      </c>
      <c r="H35" s="21">
        <f>E32</f>
        <v>3.0449393658639558E-2</v>
      </c>
      <c r="I35" s="15">
        <f t="shared" si="0"/>
        <v>0.04</v>
      </c>
    </row>
    <row r="36" spans="1:9">
      <c r="B36" s="20">
        <f>(1-EXP(-$B$5*B35))/$B$5</f>
        <v>0.23500619483080909</v>
      </c>
      <c r="E36" s="20">
        <f>(1-EXP(-$B$5*E35))/$B$5</f>
        <v>1.9004258632642721</v>
      </c>
      <c r="G36" s="15">
        <v>6</v>
      </c>
      <c r="H36" s="21">
        <f>E40</f>
        <v>3.1655336300226232E-2</v>
      </c>
      <c r="I36" s="15">
        <f t="shared" si="0"/>
        <v>0.04</v>
      </c>
    </row>
    <row r="37" spans="1:9">
      <c r="B37" s="15">
        <f>EXP(((B36-B35)*($B$5^2*$B$6-$B$7^2/2))/$B$5^2-($B$7^2*B36^2/(4*$B$5)))</f>
        <v>0.99940137650163008</v>
      </c>
      <c r="E37" s="15">
        <f>EXP(((E36-E35)*($B$5^2*$B$6-$B$7^2/2))/$B$5^2-($B$7^2*E36^2/(4*$B$5)))</f>
        <v>0.85092981288800729</v>
      </c>
      <c r="G37" s="15">
        <v>7</v>
      </c>
      <c r="H37" s="21">
        <f>E48</f>
        <v>3.2601995292819562E-2</v>
      </c>
      <c r="I37" s="15">
        <f t="shared" si="0"/>
        <v>0.04</v>
      </c>
    </row>
    <row r="38" spans="1:9" ht="17.25">
      <c r="A38" s="15" t="s">
        <v>12</v>
      </c>
      <c r="B38" s="19">
        <f>($B$6-$B$7^2/(2*$B$5^2))</f>
        <v>3.9199999999999999E-2</v>
      </c>
      <c r="D38" s="15" t="s">
        <v>12</v>
      </c>
      <c r="E38" s="19">
        <f>($B$6-$B$7^2/(2*$B$5^2))</f>
        <v>3.9199999999999999E-2</v>
      </c>
      <c r="G38" s="15">
        <v>8</v>
      </c>
      <c r="H38" s="21">
        <f>E56</f>
        <v>3.3357180033761862E-2</v>
      </c>
      <c r="I38" s="15">
        <f t="shared" si="0"/>
        <v>0.04</v>
      </c>
    </row>
    <row r="39" spans="1:9">
      <c r="A39" s="15" t="s">
        <v>11</v>
      </c>
      <c r="B39" s="18">
        <f>B37*EXP(-B36*$B$3)</f>
        <v>0.99588459591351342</v>
      </c>
      <c r="D39" s="15" t="s">
        <v>11</v>
      </c>
      <c r="E39" s="18">
        <f>E37*EXP(-E36*$B$3)</f>
        <v>0.82701535435444729</v>
      </c>
      <c r="G39" s="15">
        <v>9</v>
      </c>
      <c r="H39" s="21">
        <f>E64</f>
        <v>3.3968888862870326E-2</v>
      </c>
      <c r="I39" s="15">
        <f t="shared" si="0"/>
        <v>0.04</v>
      </c>
    </row>
    <row r="40" spans="1:9">
      <c r="A40" s="15" t="s">
        <v>10</v>
      </c>
      <c r="B40" s="17">
        <f>LN(1/B39)/B35</f>
        <v>1.6495582669664419E-2</v>
      </c>
      <c r="D40" s="15" t="s">
        <v>10</v>
      </c>
      <c r="E40" s="17">
        <f>LN(1/E39)/E35</f>
        <v>3.1655336300226232E-2</v>
      </c>
      <c r="G40" s="15">
        <v>10</v>
      </c>
      <c r="H40" s="21">
        <f>E72</f>
        <v>3.4471537223950105E-2</v>
      </c>
      <c r="I40" s="15">
        <f t="shared" si="0"/>
        <v>0.04</v>
      </c>
    </row>
    <row r="41" spans="1:9" ht="15.75">
      <c r="A41" s="15" t="s">
        <v>9</v>
      </c>
      <c r="B41" s="16">
        <f>$B$7*IF(B35&gt;0,B36/B35,1)</f>
        <v>1.8800495586464728E-2</v>
      </c>
      <c r="D41" s="15" t="s">
        <v>9</v>
      </c>
      <c r="E41" s="16">
        <f>$B$7*IF(E35&gt;0,E36/E35,1)</f>
        <v>6.3347528775475736E-3</v>
      </c>
      <c r="G41" s="15">
        <v>11</v>
      </c>
      <c r="H41" s="21">
        <f>E80</f>
        <v>3.4890115842243705E-2</v>
      </c>
      <c r="I41" s="15">
        <f t="shared" si="0"/>
        <v>0.04</v>
      </c>
    </row>
    <row r="42" spans="1:9">
      <c r="G42" s="15">
        <v>12</v>
      </c>
      <c r="H42" s="21">
        <f>E88</f>
        <v>3.5243000876436489E-2</v>
      </c>
      <c r="I42" s="15">
        <f t="shared" si="0"/>
        <v>0.04</v>
      </c>
    </row>
    <row r="43" spans="1:9">
      <c r="A43" s="15" t="s">
        <v>13</v>
      </c>
      <c r="B43" s="15">
        <v>0.5</v>
      </c>
      <c r="D43" s="15" t="s">
        <v>13</v>
      </c>
      <c r="E43" s="15">
        <v>7</v>
      </c>
      <c r="G43" s="15">
        <v>14</v>
      </c>
      <c r="H43" s="21">
        <f>E96</f>
        <v>3.5803048338657932E-2</v>
      </c>
      <c r="I43" s="15">
        <f t="shared" si="0"/>
        <v>0.04</v>
      </c>
    </row>
    <row r="44" spans="1:9">
      <c r="B44" s="20">
        <f>(1-EXP(-$B$5*B43))/$B$5</f>
        <v>0.44239843385719024</v>
      </c>
      <c r="E44" s="20">
        <f>(1-EXP(-$B$5*E43))/$B$5</f>
        <v>1.939605233155363</v>
      </c>
      <c r="G44" s="15">
        <v>16</v>
      </c>
      <c r="H44" s="21">
        <f>E104</f>
        <v>3.6225981233813383E-2</v>
      </c>
      <c r="I44" s="15">
        <f t="shared" si="0"/>
        <v>0.04</v>
      </c>
    </row>
    <row r="45" spans="1:9">
      <c r="B45" s="15">
        <f>EXP(((B44-B43)*($B$5^2*$B$6-$B$7^2/2))/$B$5^2-($B$7^2*B44^2/(4*$B$5)))</f>
        <v>0.99770551170413746</v>
      </c>
      <c r="E45" s="15">
        <f>EXP(((E44-E43)*($B$5^2*$B$6-$B$7^2/2))/$B$5^2-($B$7^2*E44^2/(4*$B$5)))</f>
        <v>0.81945164457215758</v>
      </c>
      <c r="G45" s="15">
        <v>20</v>
      </c>
      <c r="H45" s="21">
        <f>E112</f>
        <v>3.6820106235918082E-2</v>
      </c>
      <c r="I45" s="15">
        <f t="shared" si="0"/>
        <v>0.04</v>
      </c>
    </row>
    <row r="46" spans="1:9" ht="17.25">
      <c r="A46" s="15" t="s">
        <v>12</v>
      </c>
      <c r="B46" s="19">
        <f>($B$6-$B$7^2/(2*$B$5^2))</f>
        <v>3.9199999999999999E-2</v>
      </c>
      <c r="D46" s="15" t="s">
        <v>12</v>
      </c>
      <c r="E46" s="19">
        <f>($B$6-$B$7^2/(2*$B$5^2))</f>
        <v>3.9199999999999999E-2</v>
      </c>
      <c r="G46" s="15">
        <v>25</v>
      </c>
      <c r="H46" s="21">
        <f>E120</f>
        <v>3.7296006976295183E-2</v>
      </c>
      <c r="I46" s="15">
        <f t="shared" si="0"/>
        <v>0.04</v>
      </c>
    </row>
    <row r="47" spans="1:9">
      <c r="A47" s="15" t="s">
        <v>11</v>
      </c>
      <c r="B47" s="18">
        <f>B45*EXP(-B44*$B$3)</f>
        <v>0.99110668042697048</v>
      </c>
      <c r="D47" s="15" t="s">
        <v>11</v>
      </c>
      <c r="E47" s="18">
        <f>E45*EXP(-E44*$B$3)</f>
        <v>0.79595393369909295</v>
      </c>
    </row>
    <row r="48" spans="1:9">
      <c r="A48" s="15" t="s">
        <v>10</v>
      </c>
      <c r="B48" s="17">
        <f>LN(1/B47)/B43</f>
        <v>1.7866202351023559E-2</v>
      </c>
      <c r="D48" s="15" t="s">
        <v>10</v>
      </c>
      <c r="E48" s="17">
        <f>LN(1/E47)/E43</f>
        <v>3.2601995292819562E-2</v>
      </c>
    </row>
    <row r="49" spans="1:5" ht="15.75">
      <c r="A49" s="15" t="s">
        <v>9</v>
      </c>
      <c r="B49" s="16">
        <f>$B$7*IF(B43&gt;0,B44/B43,1)</f>
        <v>1.7695937354287612E-2</v>
      </c>
      <c r="D49" s="15" t="s">
        <v>9</v>
      </c>
      <c r="E49" s="16">
        <f>$B$7*IF(E43&gt;0,E44/E43,1)</f>
        <v>5.5417292375867511E-3</v>
      </c>
    </row>
    <row r="51" spans="1:5">
      <c r="A51" s="15" t="s">
        <v>13</v>
      </c>
      <c r="B51" s="15">
        <v>0.75</v>
      </c>
      <c r="D51" s="15" t="s">
        <v>13</v>
      </c>
      <c r="E51" s="15">
        <v>8</v>
      </c>
    </row>
    <row r="52" spans="1:5">
      <c r="B52" s="20">
        <f>(1-EXP(-$B$5*B51))/$B$5</f>
        <v>0.62542144241805553</v>
      </c>
      <c r="E52" s="20">
        <f>(1-EXP(-$B$5*E51))/$B$5</f>
        <v>1.9633687222225316</v>
      </c>
    </row>
    <row r="53" spans="1:5">
      <c r="B53" s="15">
        <f>EXP(((B52-B51)*($B$5^2*$B$6-$B$7^2/2))/$B$5^2-($B$7^2*B52^2/(4*$B$5)))</f>
        <v>0.99505057909586048</v>
      </c>
      <c r="E53" s="15">
        <f>EXP(((E52-E51)*($B$5^2*$B$6-$B$7^2/2))/$B$5^2-($B$7^2*E52^2/(4*$B$5)))</f>
        <v>0.7886703053268681</v>
      </c>
    </row>
    <row r="54" spans="1:5" ht="17.25">
      <c r="A54" s="15" t="s">
        <v>12</v>
      </c>
      <c r="B54" s="19">
        <f>($B$6-$B$7^2/(2*$B$5^2))</f>
        <v>3.9199999999999999E-2</v>
      </c>
      <c r="D54" s="15" t="s">
        <v>12</v>
      </c>
      <c r="E54" s="19">
        <f>($B$6-$B$7^2/(2*$B$5^2))</f>
        <v>3.9199999999999999E-2</v>
      </c>
    </row>
    <row r="55" spans="1:5">
      <c r="A55" s="15" t="s">
        <v>11</v>
      </c>
      <c r="B55" s="18">
        <f>B53*EXP(-B52*$B$3)</f>
        <v>0.98575933976406527</v>
      </c>
      <c r="D55" s="15" t="s">
        <v>11</v>
      </c>
      <c r="E55" s="18">
        <f>E53*EXP(-E52*$B$3)</f>
        <v>0.76578223339250018</v>
      </c>
    </row>
    <row r="56" spans="1:5">
      <c r="A56" s="15" t="s">
        <v>10</v>
      </c>
      <c r="B56" s="17">
        <f>LN(1/B55)/B51</f>
        <v>1.9124041986147155E-2</v>
      </c>
      <c r="D56" s="15" t="s">
        <v>10</v>
      </c>
      <c r="E56" s="17">
        <f>LN(1/E55)/E51</f>
        <v>3.3357180033761862E-2</v>
      </c>
    </row>
    <row r="57" spans="1:5" ht="15.75">
      <c r="A57" s="15" t="s">
        <v>9</v>
      </c>
      <c r="B57" s="16">
        <f>$B$7*IF(B51&gt;0,B52/B51,1)</f>
        <v>1.6677905131148148E-2</v>
      </c>
      <c r="D57" s="15" t="s">
        <v>9</v>
      </c>
      <c r="E57" s="16">
        <f>$B$7*IF(E51&gt;0,E52/E51,1)</f>
        <v>4.9084218055563287E-3</v>
      </c>
    </row>
    <row r="59" spans="1:5">
      <c r="A59" s="15" t="s">
        <v>13</v>
      </c>
      <c r="B59" s="15">
        <v>1</v>
      </c>
      <c r="D59" s="15" t="s">
        <v>13</v>
      </c>
      <c r="E59" s="15">
        <v>9</v>
      </c>
    </row>
    <row r="60" spans="1:5">
      <c r="B60" s="20">
        <f>(1-EXP(-$B$5*B59))/$B$5</f>
        <v>0.78693868057473315</v>
      </c>
      <c r="E60" s="20">
        <f>(1-EXP(-$B$5*E59))/$B$5</f>
        <v>1.9777820069235155</v>
      </c>
    </row>
    <row r="61" spans="1:5">
      <c r="B61" s="15">
        <f>EXP(((B60-B59)*($B$5^2*$B$6-$B$7^2/2))/$B$5^2-($B$7^2*B60^2/(4*$B$5)))</f>
        <v>0.99155996059756435</v>
      </c>
      <c r="E61" s="15">
        <f>EXP(((E60-E59)*($B$5^2*$B$6-$B$7^2/2))/$B$5^2-($B$7^2*E60^2/(4*$B$5)))</f>
        <v>0.75877251012951974</v>
      </c>
    </row>
    <row r="62" spans="1:5" ht="17.25">
      <c r="A62" s="15" t="s">
        <v>12</v>
      </c>
      <c r="B62" s="19">
        <f>($B$6-$B$7^2/(2*$B$5^2))</f>
        <v>3.9199999999999999E-2</v>
      </c>
      <c r="D62" s="15" t="s">
        <v>12</v>
      </c>
      <c r="E62" s="19">
        <f>($B$6-$B$7^2/(2*$B$5^2))</f>
        <v>3.9199999999999999E-2</v>
      </c>
    </row>
    <row r="63" spans="1:5">
      <c r="A63" s="15" t="s">
        <v>11</v>
      </c>
      <c r="B63" s="18">
        <f>B61*EXP(-B60*$B$3)</f>
        <v>0.97992431643483091</v>
      </c>
      <c r="D63" s="15" t="s">
        <v>11</v>
      </c>
      <c r="E63" s="18">
        <f>E61*EXP(-E60*$B$3)</f>
        <v>0.73659283675108345</v>
      </c>
    </row>
    <row r="64" spans="1:5">
      <c r="A64" s="15" t="s">
        <v>10</v>
      </c>
      <c r="B64" s="17">
        <f>LN(1/B63)/B59</f>
        <v>2.02799384274885E-2</v>
      </c>
      <c r="D64" s="15" t="s">
        <v>10</v>
      </c>
      <c r="E64" s="17">
        <f>LN(1/E63)/E59</f>
        <v>3.3968888862870326E-2</v>
      </c>
    </row>
    <row r="65" spans="1:5" ht="15.75">
      <c r="A65" s="15" t="s">
        <v>9</v>
      </c>
      <c r="B65" s="16">
        <f>$B$7*IF(B59&gt;0,B60/B59,1)</f>
        <v>1.5738773611494665E-2</v>
      </c>
      <c r="D65" s="15" t="s">
        <v>9</v>
      </c>
      <c r="E65" s="16">
        <f>$B$7*IF(E59&gt;0,E60/E59,1)</f>
        <v>4.3950711264967015E-3</v>
      </c>
    </row>
    <row r="67" spans="1:5">
      <c r="A67" s="15" t="s">
        <v>13</v>
      </c>
      <c r="B67" s="15">
        <v>2</v>
      </c>
      <c r="D67" s="15" t="s">
        <v>13</v>
      </c>
      <c r="E67" s="15">
        <v>10</v>
      </c>
    </row>
    <row r="68" spans="1:5">
      <c r="B68" s="20">
        <f>(1-EXP(-$B$5*B67))/$B$5</f>
        <v>1.2642411176571153</v>
      </c>
      <c r="E68" s="20">
        <f>(1-EXP(-$B$5*E67))/$B$5</f>
        <v>1.986524106001829</v>
      </c>
    </row>
    <row r="69" spans="1:5">
      <c r="B69" s="15">
        <f>EXP(((B68-B67)*($B$5^2*$B$6-$B$7^2/2))/$B$5^2-($B$7^2*B68^2/(4*$B$5)))</f>
        <v>0.97125968146021402</v>
      </c>
      <c r="E69" s="15">
        <f>EXP(((E68-E67)*($B$5^2*$B$6-$B$7^2/2))/$B$5^2-($B$7^2*E68^2/(4*$B$5)))</f>
        <v>0.72984907656230658</v>
      </c>
    </row>
    <row r="70" spans="1:5" ht="17.25">
      <c r="A70" s="15" t="s">
        <v>12</v>
      </c>
      <c r="B70" s="19">
        <f>($B$6-$B$7^2/(2*$B$5^2))</f>
        <v>3.9199999999999999E-2</v>
      </c>
      <c r="D70" s="15" t="s">
        <v>12</v>
      </c>
      <c r="E70" s="19">
        <f>($B$6-$B$7^2/(2*$B$5^2))</f>
        <v>3.9199999999999999E-2</v>
      </c>
    </row>
    <row r="71" spans="1:5">
      <c r="A71" s="15" t="s">
        <v>11</v>
      </c>
      <c r="B71" s="18">
        <f>B69*EXP(-B68*$B$3)</f>
        <v>0.95301462795182335</v>
      </c>
      <c r="D71" s="15" t="s">
        <v>11</v>
      </c>
      <c r="E71" s="18">
        <f>E69*EXP(-E68*$B$3)</f>
        <v>0.70842196133118351</v>
      </c>
    </row>
    <row r="72" spans="1:5">
      <c r="A72" s="15" t="s">
        <v>10</v>
      </c>
      <c r="B72" s="17">
        <f>LN(1/B71)/B67</f>
        <v>2.4062513036706375E-2</v>
      </c>
      <c r="D72" s="15" t="s">
        <v>10</v>
      </c>
      <c r="E72" s="17">
        <f>LN(1/E71)/E67</f>
        <v>3.4471537223950105E-2</v>
      </c>
    </row>
    <row r="73" spans="1:5" ht="15.75">
      <c r="A73" s="15" t="s">
        <v>9</v>
      </c>
      <c r="B73" s="16">
        <f>$B$7*IF(B67&gt;0,B68/B67,1)</f>
        <v>1.2642411176571153E-2</v>
      </c>
      <c r="D73" s="15" t="s">
        <v>9</v>
      </c>
      <c r="E73" s="16">
        <f>$B$7*IF(E67&gt;0,E68/E67,1)</f>
        <v>3.9730482120036584E-3</v>
      </c>
    </row>
    <row r="75" spans="1:5">
      <c r="A75" s="15" t="s">
        <v>13</v>
      </c>
      <c r="B75" s="15">
        <v>3</v>
      </c>
      <c r="D75" s="15" t="s">
        <v>13</v>
      </c>
      <c r="E75" s="15">
        <v>11</v>
      </c>
    </row>
    <row r="76" spans="1:5">
      <c r="B76" s="20">
        <f>(1-EXP(-$B$5*B75))/$B$5</f>
        <v>1.5537396797031404</v>
      </c>
      <c r="E76" s="20">
        <f>(1-EXP(-$B$5*E75))/$B$5</f>
        <v>1.9918264571230719</v>
      </c>
    </row>
    <row r="77" spans="1:5">
      <c r="B77" s="15">
        <f>EXP(((B76-B75)*($B$5^2*$B$6-$B$7^2/2))/$B$5^2-($B$7^2*B76^2/(4*$B$5)))</f>
        <v>0.94442762204201802</v>
      </c>
      <c r="E77" s="15">
        <f>EXP(((E76-E75)*($B$5^2*$B$6-$B$7^2/2))/$B$5^2-($B$7^2*E76^2/(4*$B$5)))</f>
        <v>0.7019354172499721</v>
      </c>
    </row>
    <row r="78" spans="1:5" ht="17.25">
      <c r="A78" s="15" t="s">
        <v>12</v>
      </c>
      <c r="B78" s="19">
        <f>($B$6-$B$7^2/(2*$B$5^2))</f>
        <v>3.9199999999999999E-2</v>
      </c>
      <c r="D78" s="15" t="s">
        <v>12</v>
      </c>
      <c r="E78" s="19">
        <f>($B$6-$B$7^2/(2*$B$5^2))</f>
        <v>3.9199999999999999E-2</v>
      </c>
    </row>
    <row r="79" spans="1:5">
      <c r="A79" s="15" t="s">
        <v>11</v>
      </c>
      <c r="B79" s="18">
        <f>B77*EXP(-B76*$B$3)</f>
        <v>0.92267121520591511</v>
      </c>
      <c r="D79" s="15" t="s">
        <v>11</v>
      </c>
      <c r="E79" s="18">
        <f>E77*EXP(-E76*$B$3)</f>
        <v>0.68127361167579981</v>
      </c>
    </row>
    <row r="80" spans="1:5">
      <c r="A80" s="15" t="s">
        <v>10</v>
      </c>
      <c r="B80" s="17">
        <f>LN(1/B79)/B75</f>
        <v>2.6827440383213604E-2</v>
      </c>
      <c r="D80" s="15" t="s">
        <v>10</v>
      </c>
      <c r="E80" s="17">
        <f>LN(1/E79)/E75</f>
        <v>3.4890115842243705E-2</v>
      </c>
    </row>
    <row r="81" spans="1:5" ht="15.75">
      <c r="A81" s="15" t="s">
        <v>9</v>
      </c>
      <c r="B81" s="16">
        <f>$B$7*IF(B75&gt;0,B76/B75,1)</f>
        <v>1.0358264531354269E-2</v>
      </c>
      <c r="D81" s="15" t="s">
        <v>9</v>
      </c>
      <c r="E81" s="16">
        <f>$B$7*IF(E75&gt;0,E76/E75,1)</f>
        <v>3.6215026493146762E-3</v>
      </c>
    </row>
    <row r="83" spans="1:5">
      <c r="A83" s="15" t="s">
        <v>13</v>
      </c>
      <c r="B83" s="15">
        <v>4</v>
      </c>
      <c r="D83" s="15" t="s">
        <v>13</v>
      </c>
      <c r="E83" s="15">
        <v>12</v>
      </c>
    </row>
    <row r="84" spans="1:5">
      <c r="B84" s="20">
        <f>(1-EXP(-$B$5*B83))/$B$5</f>
        <v>1.7293294335267746</v>
      </c>
      <c r="E84" s="20">
        <f>(1-EXP(-$B$5*E83))/$B$5</f>
        <v>1.9950424956466672</v>
      </c>
    </row>
    <row r="85" spans="1:5">
      <c r="B85" s="15">
        <f>EXP(((B84-B83)*($B$5^2*$B$6-$B$7^2/2))/$B$5^2-($B$7^2*B84^2/(4*$B$5)))</f>
        <v>0.91428914873879741</v>
      </c>
      <c r="E85" s="15">
        <f>EXP(((E84-E83)*($B$5^2*$B$6-$B$7^2/2))/$B$5^2-($B$7^2*E84^2/(4*$B$5)))</f>
        <v>0.67503524606345089</v>
      </c>
    </row>
    <row r="86" spans="1:5" ht="17.25">
      <c r="A86" s="15" t="s">
        <v>12</v>
      </c>
      <c r="B86" s="19">
        <f>($B$6-$B$7^2/(2*$B$5^2))</f>
        <v>3.9199999999999999E-2</v>
      </c>
      <c r="D86" s="15" t="s">
        <v>12</v>
      </c>
      <c r="E86" s="19">
        <f>($B$6-$B$7^2/(2*$B$5^2))</f>
        <v>3.9199999999999999E-2</v>
      </c>
    </row>
    <row r="87" spans="1:5">
      <c r="A87" s="15" t="s">
        <v>11</v>
      </c>
      <c r="B87" s="18">
        <f>B85*EXP(-B84*$B$3)</f>
        <v>0.89087750282196587</v>
      </c>
      <c r="D87" s="15" t="s">
        <v>11</v>
      </c>
      <c r="E87" s="18">
        <f>E85*EXP(-E84*$B$3)</f>
        <v>0.65513365513797328</v>
      </c>
    </row>
    <row r="88" spans="1:5">
      <c r="A88" s="15" t="s">
        <v>10</v>
      </c>
      <c r="B88" s="17">
        <f>LN(1/B87)/B83</f>
        <v>2.8887085941646115E-2</v>
      </c>
      <c r="D88" s="15" t="s">
        <v>10</v>
      </c>
      <c r="E88" s="17">
        <f>LN(1/E87)/E83</f>
        <v>3.5243000876436489E-2</v>
      </c>
    </row>
    <row r="89" spans="1:5" ht="15.75">
      <c r="A89" s="15" t="s">
        <v>9</v>
      </c>
      <c r="B89" s="16">
        <f>$B$7*IF(B83&gt;0,B84/B83,1)</f>
        <v>8.6466471676338724E-3</v>
      </c>
      <c r="D89" s="15" t="s">
        <v>9</v>
      </c>
      <c r="E89" s="16">
        <f>$B$7*IF(E83&gt;0,E84/E83,1)</f>
        <v>3.3250708260777789E-3</v>
      </c>
    </row>
    <row r="91" spans="1:5">
      <c r="D91" s="15" t="s">
        <v>13</v>
      </c>
      <c r="E91" s="15">
        <v>14</v>
      </c>
    </row>
    <row r="92" spans="1:5">
      <c r="E92" s="20">
        <f>(1-EXP(-$B$5*E91))/$B$5</f>
        <v>1.9981762360688911</v>
      </c>
    </row>
    <row r="93" spans="1:5">
      <c r="E93" s="15">
        <f>EXP(((E92-E91)*($B$5^2*$B$6-$B$7^2/2))/$B$5^2-($B$7^2*E92^2/(4*$B$5)))</f>
        <v>0.62420899849790479</v>
      </c>
    </row>
    <row r="94" spans="1:5" ht="17.25">
      <c r="D94" s="15" t="s">
        <v>12</v>
      </c>
      <c r="E94" s="19">
        <f>($B$6-$B$7^2/(2*$B$5^2))</f>
        <v>3.9199999999999999E-2</v>
      </c>
    </row>
    <row r="95" spans="1:5">
      <c r="D95" s="15" t="s">
        <v>11</v>
      </c>
      <c r="E95" s="18">
        <f>E93*EXP(-E92*$B$3)</f>
        <v>0.60577740629116472</v>
      </c>
    </row>
    <row r="96" spans="1:5">
      <c r="D96" s="15" t="s">
        <v>10</v>
      </c>
      <c r="E96" s="17">
        <f>LN(1/E95)/E91</f>
        <v>3.5803048338657932E-2</v>
      </c>
    </row>
    <row r="97" spans="4:5" ht="15.75">
      <c r="D97" s="15" t="s">
        <v>9</v>
      </c>
      <c r="E97" s="16">
        <f>$B$7*IF(E91&gt;0,E92/E91,1)</f>
        <v>2.8545374800984158E-3</v>
      </c>
    </row>
    <row r="99" spans="4:5">
      <c r="D99" s="15" t="s">
        <v>13</v>
      </c>
      <c r="E99" s="15">
        <v>16</v>
      </c>
    </row>
    <row r="100" spans="4:5">
      <c r="E100" s="20">
        <f>(1-EXP(-$B$5*E99))/$B$5</f>
        <v>1.999329074744195</v>
      </c>
    </row>
    <row r="101" spans="4:5">
      <c r="E101" s="15">
        <f>EXP(((E100-E99)*($B$5^2*$B$6-$B$7^2/2))/$B$5^2-($B$7^2*E100^2/(4*$B$5)))</f>
        <v>0.57716576639582939</v>
      </c>
    </row>
    <row r="102" spans="4:5" ht="17.25">
      <c r="D102" s="15" t="s">
        <v>12</v>
      </c>
      <c r="E102" s="19">
        <f>($B$6-$B$7^2/(2*$B$5^2))</f>
        <v>3.9199999999999999E-2</v>
      </c>
    </row>
    <row r="103" spans="4:5">
      <c r="D103" s="15" t="s">
        <v>11</v>
      </c>
      <c r="E103" s="18">
        <f>E101*EXP(-E100*$B$3)</f>
        <v>0.56011357700274367</v>
      </c>
    </row>
    <row r="104" spans="4:5">
      <c r="D104" s="15" t="s">
        <v>10</v>
      </c>
      <c r="E104" s="17">
        <f>LN(1/E103)/E99</f>
        <v>3.6225981233813383E-2</v>
      </c>
    </row>
    <row r="105" spans="4:5" ht="15.75">
      <c r="D105" s="15" t="s">
        <v>9</v>
      </c>
      <c r="E105" s="16">
        <f>$B$7*IF(E99&gt;0,E100/E99,1)</f>
        <v>2.4991613434302436E-3</v>
      </c>
    </row>
    <row r="107" spans="4:5">
      <c r="D107" s="15" t="s">
        <v>13</v>
      </c>
      <c r="E107" s="15">
        <v>20</v>
      </c>
    </row>
    <row r="108" spans="4:5">
      <c r="E108" s="20">
        <f>(1-EXP(-$B$5*E107))/$B$5</f>
        <v>1.999909200140475</v>
      </c>
    </row>
    <row r="109" spans="4:5">
      <c r="E109" s="15">
        <f>EXP(((E108-E107)*($B$5^2*$B$6-$B$7^2/2))/$B$5^2-($B$7^2*E108^2/(4*$B$5)))</f>
        <v>0.49341558584954986</v>
      </c>
    </row>
    <row r="110" spans="4:5" ht="17.25">
      <c r="D110" s="15" t="s">
        <v>12</v>
      </c>
      <c r="E110" s="19">
        <f>($B$6-$B$7^2/(2*$B$5^2))</f>
        <v>3.9199999999999999E-2</v>
      </c>
    </row>
    <row r="111" spans="4:5">
      <c r="D111" s="15" t="s">
        <v>11</v>
      </c>
      <c r="E111" s="18">
        <f>E109*EXP(-E108*$B$3)</f>
        <v>0.47883360364083127</v>
      </c>
    </row>
    <row r="112" spans="4:5">
      <c r="D112" s="15" t="s">
        <v>10</v>
      </c>
      <c r="E112" s="17">
        <f>LN(1/E111)/E107</f>
        <v>3.6820106235918082E-2</v>
      </c>
    </row>
    <row r="113" spans="1:5" ht="15.75">
      <c r="D113" s="15" t="s">
        <v>9</v>
      </c>
      <c r="E113" s="16">
        <f>$B$7*IF(E107&gt;0,E108/E107,1)</f>
        <v>1.9999092001404752E-3</v>
      </c>
    </row>
    <row r="115" spans="1:5">
      <c r="D115" s="15" t="s">
        <v>13</v>
      </c>
      <c r="E115" s="15">
        <v>25</v>
      </c>
    </row>
    <row r="116" spans="1:5">
      <c r="E116" s="20">
        <f>(1-EXP(-$B$5*E115))/$B$5</f>
        <v>1.9999925466936559</v>
      </c>
    </row>
    <row r="117" spans="1:5">
      <c r="E117" s="15">
        <f>EXP(((E116-E115)*($B$5^2*$B$6-$B$7^2/2))/$B$5^2-($B$7^2*E116^2/(4*$B$5)))</f>
        <v>0.40559494645754779</v>
      </c>
    </row>
    <row r="118" spans="1:5" ht="17.25">
      <c r="D118" s="15" t="s">
        <v>12</v>
      </c>
      <c r="E118" s="19">
        <f>($B$6-$B$7^2/(2*$B$5^2))</f>
        <v>3.9199999999999999E-2</v>
      </c>
    </row>
    <row r="119" spans="1:5">
      <c r="D119" s="15" t="s">
        <v>11</v>
      </c>
      <c r="E119" s="18">
        <f>E117*EXP(-E116*$B$3)</f>
        <v>0.39360784822476919</v>
      </c>
    </row>
    <row r="120" spans="1:5">
      <c r="D120" s="15" t="s">
        <v>10</v>
      </c>
      <c r="E120" s="17">
        <f>LN(1/E119)/E115</f>
        <v>3.7296006976295183E-2</v>
      </c>
    </row>
    <row r="121" spans="1:5" ht="15.75">
      <c r="D121" s="15" t="s">
        <v>9</v>
      </c>
      <c r="E121" s="16">
        <f>$B$7*IF(E115&gt;0,E116/E115,1)</f>
        <v>1.5999940373549249E-3</v>
      </c>
    </row>
    <row r="123" spans="1:5">
      <c r="A123" s="15" t="s">
        <v>8</v>
      </c>
      <c r="B123" s="15" t="s">
        <v>7</v>
      </c>
      <c r="D123" s="15" t="s">
        <v>8</v>
      </c>
      <c r="E123" s="15" t="s">
        <v>7</v>
      </c>
    </row>
    <row r="124" spans="1:5">
      <c r="A124" s="15">
        <v>8.3333333333333329E-2</v>
      </c>
      <c r="B124" s="15">
        <v>1.5513225492932322E-2</v>
      </c>
      <c r="D124" s="15">
        <v>7</v>
      </c>
      <c r="E124" s="15">
        <v>3.2601995292819562E-2</v>
      </c>
    </row>
    <row r="125" spans="1:5">
      <c r="A125" s="15">
        <v>0.25</v>
      </c>
      <c r="B125" s="15">
        <v>1.6495582669664419E-2</v>
      </c>
      <c r="D125" s="15">
        <v>8</v>
      </c>
      <c r="E125" s="15">
        <v>3.3357180033761862E-2</v>
      </c>
    </row>
    <row r="126" spans="1:5">
      <c r="A126" s="15">
        <v>0.5</v>
      </c>
      <c r="B126" s="15">
        <v>1.7866202351023559E-2</v>
      </c>
      <c r="D126" s="15">
        <v>9</v>
      </c>
      <c r="E126" s="15">
        <v>3.3968888862870326E-2</v>
      </c>
    </row>
    <row r="127" spans="1:5">
      <c r="A127" s="15">
        <v>0.75</v>
      </c>
      <c r="B127" s="15">
        <v>1.9124041986147155E-2</v>
      </c>
      <c r="D127" s="15">
        <v>10</v>
      </c>
      <c r="E127" s="15">
        <v>3.4471537223950105E-2</v>
      </c>
    </row>
    <row r="128" spans="1:5">
      <c r="A128" s="15">
        <v>1</v>
      </c>
      <c r="B128" s="15">
        <v>2.02799384274885E-2</v>
      </c>
      <c r="D128" s="15">
        <v>11</v>
      </c>
      <c r="E128" s="15">
        <v>3.4890115842243705E-2</v>
      </c>
    </row>
    <row r="129" spans="1:5">
      <c r="A129" s="15">
        <v>2</v>
      </c>
      <c r="B129" s="15">
        <v>2.4062513036706375E-2</v>
      </c>
      <c r="D129" s="15">
        <v>12</v>
      </c>
      <c r="E129" s="15">
        <v>3.5243000876436489E-2</v>
      </c>
    </row>
    <row r="130" spans="1:5">
      <c r="A130" s="15">
        <v>3</v>
      </c>
      <c r="B130" s="15">
        <v>2.6827440383213604E-2</v>
      </c>
      <c r="D130" s="15">
        <v>14</v>
      </c>
      <c r="E130" s="15">
        <v>3.5803048338657932E-2</v>
      </c>
    </row>
    <row r="131" spans="1:5">
      <c r="A131" s="15">
        <v>4</v>
      </c>
      <c r="B131" s="15">
        <v>2.8887085941646115E-2</v>
      </c>
      <c r="D131" s="15">
        <v>16</v>
      </c>
      <c r="E131" s="15">
        <v>3.6225981233813383E-2</v>
      </c>
    </row>
    <row r="132" spans="1:5">
      <c r="A132" s="15">
        <v>5</v>
      </c>
      <c r="B132" s="15">
        <v>3.0449393658639558E-2</v>
      </c>
      <c r="D132" s="15">
        <v>20</v>
      </c>
      <c r="E132" s="15">
        <v>3.6820106235918082E-2</v>
      </c>
    </row>
    <row r="133" spans="1:5">
      <c r="A133" s="15">
        <v>6</v>
      </c>
      <c r="B133" s="15">
        <v>3.1655336300226232E-2</v>
      </c>
      <c r="D133" s="15">
        <v>25</v>
      </c>
      <c r="E133" s="15">
        <v>3.7296006976295183E-2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HB31"/>
  <sheetViews>
    <sheetView workbookViewId="0">
      <selection activeCell="A2" sqref="A2"/>
    </sheetView>
  </sheetViews>
  <sheetFormatPr defaultRowHeight="12.75"/>
  <cols>
    <col min="1" max="1" width="5.42578125" style="1" customWidth="1"/>
    <col min="2" max="2" width="5.7109375" style="1" customWidth="1"/>
    <col min="3" max="3" width="20.5703125" style="1" customWidth="1"/>
    <col min="4" max="4" width="6.28515625" style="1" customWidth="1"/>
    <col min="5" max="5" width="6.5703125" style="1" customWidth="1"/>
    <col min="6" max="6" width="5.85546875" style="1" customWidth="1"/>
    <col min="7" max="7" width="6.140625" style="1" customWidth="1"/>
    <col min="8" max="8" width="6.28515625" style="1" customWidth="1"/>
    <col min="9" max="9" width="6.7109375" style="1" customWidth="1"/>
    <col min="10" max="10" width="5.85546875" style="1" customWidth="1"/>
    <col min="11" max="11" width="7" style="1" customWidth="1"/>
    <col min="12" max="12" width="6.7109375" style="1" customWidth="1"/>
    <col min="13" max="13" width="6.28515625" style="1" customWidth="1"/>
    <col min="14" max="14" width="6.42578125" style="1" customWidth="1"/>
    <col min="15" max="15" width="6" style="1" customWidth="1"/>
    <col min="16" max="16" width="6.7109375" style="1" customWidth="1"/>
    <col min="17" max="17" width="6.42578125" style="1" customWidth="1"/>
    <col min="18" max="18" width="7.140625" style="1" customWidth="1"/>
    <col min="19" max="19" width="6.7109375" style="1" customWidth="1"/>
    <col min="20" max="20" width="6.85546875" style="1" customWidth="1"/>
    <col min="21" max="21" width="6.140625" style="1" customWidth="1"/>
    <col min="22" max="22" width="6.7109375" style="1" customWidth="1"/>
    <col min="23" max="23" width="6.28515625" style="1" customWidth="1"/>
    <col min="24" max="24" width="6.5703125" style="1" customWidth="1"/>
    <col min="25" max="25" width="6" style="1" customWidth="1"/>
    <col min="26" max="26" width="7" style="1" customWidth="1"/>
    <col min="27" max="27" width="6.85546875" style="1" customWidth="1"/>
    <col min="28" max="28" width="7" style="1" customWidth="1"/>
    <col min="29" max="30" width="6.7109375" style="1" customWidth="1"/>
    <col min="31" max="31" width="6.140625" style="1" customWidth="1"/>
    <col min="32" max="32" width="6.5703125" style="1" customWidth="1"/>
    <col min="33" max="33" width="6.28515625" style="1" customWidth="1"/>
    <col min="34" max="34" width="6" style="1" customWidth="1"/>
    <col min="35" max="35" width="7" style="1" customWidth="1"/>
    <col min="36" max="36" width="6" style="1" customWidth="1"/>
    <col min="37" max="37" width="6.28515625" style="1" customWidth="1"/>
    <col min="38" max="39" width="6.42578125" style="1" customWidth="1"/>
    <col min="40" max="41" width="6.28515625" style="1" customWidth="1"/>
    <col min="42" max="42" width="6.85546875" style="1" customWidth="1"/>
    <col min="43" max="43" width="6.140625" style="1" customWidth="1"/>
    <col min="44" max="45" width="6.7109375" style="1" customWidth="1"/>
    <col min="46" max="47" width="6.5703125" style="1" customWidth="1"/>
    <col min="48" max="48" width="7.42578125" style="1" customWidth="1"/>
    <col min="49" max="49" width="7" style="1" customWidth="1"/>
    <col min="50" max="50" width="6.140625" style="1" customWidth="1"/>
    <col min="51" max="51" width="6.7109375" style="1" customWidth="1"/>
    <col min="52" max="52" width="6.5703125" style="1" customWidth="1"/>
    <col min="53" max="53" width="6.42578125" style="1" customWidth="1"/>
    <col min="54" max="55" width="6.5703125" style="1" customWidth="1"/>
    <col min="56" max="56" width="6.28515625" style="1" customWidth="1"/>
    <col min="57" max="16384" width="9.140625" style="1"/>
  </cols>
  <sheetData>
    <row r="1" spans="1:210" ht="18">
      <c r="A1" s="14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0" ht="15.75">
      <c r="A2" s="12" t="s">
        <v>5</v>
      </c>
      <c r="B2" s="11">
        <v>0.05</v>
      </c>
      <c r="D2" s="9"/>
    </row>
    <row r="3" spans="1:210" ht="15">
      <c r="A3" s="32" t="s">
        <v>23</v>
      </c>
      <c r="B3" s="11">
        <v>0.1</v>
      </c>
      <c r="D3" s="9"/>
    </row>
    <row r="4" spans="1:210">
      <c r="A4" s="12" t="s">
        <v>3</v>
      </c>
      <c r="B4" s="11">
        <v>0.05</v>
      </c>
      <c r="D4" s="9"/>
    </row>
    <row r="5" spans="1:210" ht="25.5">
      <c r="A5" s="10" t="s">
        <v>25</v>
      </c>
      <c r="B5" s="7"/>
      <c r="C5" s="7"/>
      <c r="D5" s="9"/>
      <c r="E5" s="2" t="s">
        <v>2</v>
      </c>
    </row>
    <row r="6" spans="1:210">
      <c r="A6" s="6" t="s">
        <v>1</v>
      </c>
      <c r="B6" s="5"/>
      <c r="C6" s="5"/>
      <c r="D6" s="5"/>
      <c r="E6" s="3">
        <f t="shared" ref="E6:BP6" ca="1" si="0">$B4*NORMINV(RAND(),0,1)</f>
        <v>-2.3207381137992051E-2</v>
      </c>
      <c r="F6" s="3">
        <f t="shared" ca="1" si="0"/>
        <v>6.6200505089922257E-3</v>
      </c>
      <c r="G6" s="3">
        <f t="shared" ca="1" si="0"/>
        <v>4.5946646608659131E-2</v>
      </c>
      <c r="H6" s="3">
        <f t="shared" ca="1" si="0"/>
        <v>-4.2779232190657969E-2</v>
      </c>
      <c r="I6" s="3">
        <f t="shared" ca="1" si="0"/>
        <v>-8.7137343654009214E-2</v>
      </c>
      <c r="J6" s="3">
        <f t="shared" ca="1" si="0"/>
        <v>-7.3332824441670441E-2</v>
      </c>
      <c r="K6" s="3">
        <f t="shared" ca="1" si="0"/>
        <v>1.9354015171326622E-3</v>
      </c>
      <c r="L6" s="3">
        <f t="shared" ca="1" si="0"/>
        <v>2.4608691483826967E-2</v>
      </c>
      <c r="M6" s="3">
        <f t="shared" ca="1" si="0"/>
        <v>-1.0994276735923032E-2</v>
      </c>
      <c r="N6" s="3">
        <f t="shared" ca="1" si="0"/>
        <v>-5.5411984199075254E-2</v>
      </c>
      <c r="O6" s="3">
        <f t="shared" ca="1" si="0"/>
        <v>4.9297089886362722E-2</v>
      </c>
      <c r="P6" s="3">
        <f t="shared" ca="1" si="0"/>
        <v>-6.6786867334794997E-2</v>
      </c>
      <c r="Q6" s="3">
        <f t="shared" ca="1" si="0"/>
        <v>-8.770496299709947E-2</v>
      </c>
      <c r="R6" s="3">
        <f t="shared" ca="1" si="0"/>
        <v>-9.4196911924061433E-2</v>
      </c>
      <c r="S6" s="3">
        <f t="shared" ca="1" si="0"/>
        <v>6.1215993979813192E-2</v>
      </c>
      <c r="T6" s="3">
        <f t="shared" ca="1" si="0"/>
        <v>3.5070844937851509E-2</v>
      </c>
      <c r="U6" s="3">
        <f t="shared" ca="1" si="0"/>
        <v>-6.2163527241942587E-2</v>
      </c>
      <c r="V6" s="3">
        <f t="shared" ca="1" si="0"/>
        <v>1.5723171767215223E-2</v>
      </c>
      <c r="W6" s="3">
        <f t="shared" ca="1" si="0"/>
        <v>-8.6427363999484794E-2</v>
      </c>
      <c r="X6" s="3">
        <f t="shared" ca="1" si="0"/>
        <v>-6.9386880909908452E-2</v>
      </c>
      <c r="Y6" s="3">
        <f t="shared" ca="1" si="0"/>
        <v>1.5976164312312174E-2</v>
      </c>
      <c r="Z6" s="3">
        <f t="shared" ca="1" si="0"/>
        <v>-8.3340457092756684E-2</v>
      </c>
      <c r="AA6" s="3">
        <f t="shared" ca="1" si="0"/>
        <v>-7.782471161304861E-3</v>
      </c>
      <c r="AB6" s="3">
        <f t="shared" ca="1" si="0"/>
        <v>-6.5919952060273568E-2</v>
      </c>
      <c r="AC6" s="3">
        <f t="shared" ca="1" si="0"/>
        <v>3.6783189194101361E-2</v>
      </c>
      <c r="AD6" s="3">
        <f t="shared" ca="1" si="0"/>
        <v>0.10576470151909603</v>
      </c>
      <c r="AE6" s="3">
        <f t="shared" ca="1" si="0"/>
        <v>1.6624360318453196E-2</v>
      </c>
      <c r="AF6" s="3">
        <f t="shared" ca="1" si="0"/>
        <v>1.1632111071766676E-2</v>
      </c>
      <c r="AG6" s="3">
        <f t="shared" ca="1" si="0"/>
        <v>1.8533923254645587E-2</v>
      </c>
      <c r="AH6" s="3">
        <f t="shared" ca="1" si="0"/>
        <v>2.4353579320914621E-2</v>
      </c>
      <c r="AI6" s="3">
        <f t="shared" ca="1" si="0"/>
        <v>6.8364827462091271E-2</v>
      </c>
      <c r="AJ6" s="3">
        <f t="shared" ca="1" si="0"/>
        <v>1.6222795985958587E-2</v>
      </c>
      <c r="AK6" s="3">
        <f t="shared" ca="1" si="0"/>
        <v>-7.2133142210852763E-2</v>
      </c>
      <c r="AL6" s="3">
        <f t="shared" ca="1" si="0"/>
        <v>-7.4814320537040183E-3</v>
      </c>
      <c r="AM6" s="3">
        <f t="shared" ca="1" si="0"/>
        <v>-0.10003813434978044</v>
      </c>
      <c r="AN6" s="3">
        <f t="shared" ca="1" si="0"/>
        <v>1.7531156112483689E-3</v>
      </c>
      <c r="AO6" s="3">
        <f t="shared" ca="1" si="0"/>
        <v>0.10537879452405666</v>
      </c>
      <c r="AP6" s="3">
        <f t="shared" ca="1" si="0"/>
        <v>-7.1306413441654629E-2</v>
      </c>
      <c r="AQ6" s="3">
        <f t="shared" ca="1" si="0"/>
        <v>-1.6962575917074995E-3</v>
      </c>
      <c r="AR6" s="3">
        <f t="shared" ca="1" si="0"/>
        <v>8.7451694385780987E-2</v>
      </c>
      <c r="AS6" s="3">
        <f t="shared" ca="1" si="0"/>
        <v>-3.2614641946894389E-2</v>
      </c>
      <c r="AT6" s="3">
        <f t="shared" ca="1" si="0"/>
        <v>2.8171927817703737E-2</v>
      </c>
      <c r="AU6" s="3">
        <f t="shared" ca="1" si="0"/>
        <v>9.474397637265861E-4</v>
      </c>
      <c r="AV6" s="3">
        <f t="shared" ca="1" si="0"/>
        <v>0.11103555421541111</v>
      </c>
      <c r="AW6" s="3">
        <f t="shared" ca="1" si="0"/>
        <v>-5.2987344010927973E-2</v>
      </c>
      <c r="AX6" s="3">
        <f t="shared" ca="1" si="0"/>
        <v>-2.8860738782567175E-2</v>
      </c>
      <c r="AY6" s="3">
        <f t="shared" ca="1" si="0"/>
        <v>-6.4978075463262022E-2</v>
      </c>
      <c r="AZ6" s="3">
        <f t="shared" ca="1" si="0"/>
        <v>-3.5121028942763935E-2</v>
      </c>
      <c r="BA6" s="3">
        <f t="shared" ca="1" si="0"/>
        <v>-2.4565641362092067E-2</v>
      </c>
      <c r="BB6" s="3">
        <f t="shared" ca="1" si="0"/>
        <v>3.4611394860319278E-2</v>
      </c>
      <c r="BC6" s="3">
        <f t="shared" ca="1" si="0"/>
        <v>-9.105482588645486E-2</v>
      </c>
      <c r="BD6" s="3">
        <f t="shared" ca="1" si="0"/>
        <v>7.1827926309122783E-2</v>
      </c>
      <c r="BE6" s="3">
        <f t="shared" ca="1" si="0"/>
        <v>1.491969813545478E-2</v>
      </c>
      <c r="BF6" s="3">
        <f t="shared" ca="1" si="0"/>
        <v>-4.3907065386694769E-2</v>
      </c>
      <c r="BG6" s="3">
        <f t="shared" ca="1" si="0"/>
        <v>-4.409225271320269E-2</v>
      </c>
      <c r="BH6" s="3">
        <f t="shared" ca="1" si="0"/>
        <v>-7.3964891728732468E-2</v>
      </c>
      <c r="BI6" s="3">
        <f t="shared" ca="1" si="0"/>
        <v>7.5331413792271377E-3</v>
      </c>
      <c r="BJ6" s="3">
        <f t="shared" ca="1" si="0"/>
        <v>-4.7115492148976736E-2</v>
      </c>
      <c r="BK6" s="3">
        <f t="shared" ca="1" si="0"/>
        <v>-3.683298711911222E-3</v>
      </c>
      <c r="BL6" s="3">
        <f t="shared" ca="1" si="0"/>
        <v>-2.7411846485167327E-2</v>
      </c>
      <c r="BM6" s="3">
        <f t="shared" ca="1" si="0"/>
        <v>1.6124792462652509E-2</v>
      </c>
      <c r="BN6" s="3">
        <f t="shared" ca="1" si="0"/>
        <v>2.1501280465069474E-2</v>
      </c>
      <c r="BO6" s="3">
        <f t="shared" ca="1" si="0"/>
        <v>-4.6424608559301611E-2</v>
      </c>
      <c r="BP6" s="3">
        <f t="shared" ca="1" si="0"/>
        <v>2.523396965072975E-2</v>
      </c>
      <c r="BQ6" s="3">
        <f t="shared" ref="BQ6:EB6" ca="1" si="1">$B4*NORMINV(RAND(),0,1)</f>
        <v>-2.1769068386882397E-2</v>
      </c>
      <c r="BR6" s="3">
        <f t="shared" ca="1" si="1"/>
        <v>-6.450611173240476E-3</v>
      </c>
      <c r="BS6" s="3">
        <f t="shared" ca="1" si="1"/>
        <v>-2.4882554576808144E-2</v>
      </c>
      <c r="BT6" s="3">
        <f t="shared" ca="1" si="1"/>
        <v>8.1008139168370352E-2</v>
      </c>
      <c r="BU6" s="3">
        <f t="shared" ca="1" si="1"/>
        <v>-4.7878404563410831E-2</v>
      </c>
      <c r="BV6" s="3">
        <f t="shared" ca="1" si="1"/>
        <v>-3.4375489877152346E-2</v>
      </c>
      <c r="BW6" s="3">
        <f t="shared" ca="1" si="1"/>
        <v>1.2674193714355565E-2</v>
      </c>
      <c r="BX6" s="3">
        <f t="shared" ca="1" si="1"/>
        <v>-1.8988941180192009E-2</v>
      </c>
      <c r="BY6" s="3">
        <f t="shared" ca="1" si="1"/>
        <v>-7.8462455619393717E-2</v>
      </c>
      <c r="BZ6" s="3">
        <f t="shared" ca="1" si="1"/>
        <v>5.1809839101822311E-2</v>
      </c>
      <c r="CA6" s="3">
        <f t="shared" ca="1" si="1"/>
        <v>8.7896321130368812E-2</v>
      </c>
      <c r="CB6" s="3">
        <f t="shared" ca="1" si="1"/>
        <v>-0.1116522343637084</v>
      </c>
      <c r="CC6" s="3">
        <f t="shared" ca="1" si="1"/>
        <v>6.0067050351893927E-2</v>
      </c>
      <c r="CD6" s="3">
        <f t="shared" ca="1" si="1"/>
        <v>-2.5836739305025148E-2</v>
      </c>
      <c r="CE6" s="3">
        <f t="shared" ca="1" si="1"/>
        <v>1.298984930570779E-2</v>
      </c>
      <c r="CF6" s="3">
        <f t="shared" ca="1" si="1"/>
        <v>8.1565571888169847E-2</v>
      </c>
      <c r="CG6" s="3">
        <f t="shared" ca="1" si="1"/>
        <v>-8.6241071701379044E-3</v>
      </c>
      <c r="CH6" s="3">
        <f t="shared" ca="1" si="1"/>
        <v>3.8523640152816722E-2</v>
      </c>
      <c r="CI6" s="3">
        <f t="shared" ca="1" si="1"/>
        <v>1.8199209447553346E-2</v>
      </c>
      <c r="CJ6" s="3">
        <f t="shared" ca="1" si="1"/>
        <v>-1.0407796055783767E-2</v>
      </c>
      <c r="CK6" s="3">
        <f t="shared" ca="1" si="1"/>
        <v>-2.6452952454884507E-2</v>
      </c>
      <c r="CL6" s="3">
        <f t="shared" ca="1" si="1"/>
        <v>-7.3820291907757338E-2</v>
      </c>
      <c r="CM6" s="3">
        <f t="shared" ca="1" si="1"/>
        <v>-8.32121992973886E-2</v>
      </c>
      <c r="CN6" s="3">
        <f t="shared" ca="1" si="1"/>
        <v>8.2122112433746768E-3</v>
      </c>
      <c r="CO6" s="3">
        <f t="shared" ca="1" si="1"/>
        <v>7.2425387418459483E-2</v>
      </c>
      <c r="CP6" s="3">
        <f t="shared" ca="1" si="1"/>
        <v>-0.10148877779764076</v>
      </c>
      <c r="CQ6" s="3">
        <f t="shared" ca="1" si="1"/>
        <v>6.3842126671914499E-3</v>
      </c>
      <c r="CR6" s="3">
        <f t="shared" ca="1" si="1"/>
        <v>-5.5526303239589472E-2</v>
      </c>
      <c r="CS6" s="3">
        <f t="shared" ca="1" si="1"/>
        <v>-2.0638699814768031E-2</v>
      </c>
      <c r="CT6" s="3">
        <f t="shared" ca="1" si="1"/>
        <v>3.9087932550928572E-2</v>
      </c>
      <c r="CU6" s="3">
        <f t="shared" ca="1" si="1"/>
        <v>1.5052608423470705E-2</v>
      </c>
      <c r="CV6" s="3">
        <f t="shared" ca="1" si="1"/>
        <v>-1.0964948543539594E-2</v>
      </c>
      <c r="CW6" s="3">
        <f t="shared" ca="1" si="1"/>
        <v>7.5855186447609163E-2</v>
      </c>
      <c r="CX6" s="3">
        <f t="shared" ca="1" si="1"/>
        <v>-4.7060882070798539E-2</v>
      </c>
      <c r="CY6" s="3">
        <f t="shared" ca="1" si="1"/>
        <v>2.2441926623336352E-2</v>
      </c>
      <c r="CZ6" s="3">
        <f t="shared" ca="1" si="1"/>
        <v>5.4347202241569685E-2</v>
      </c>
      <c r="DA6" s="3">
        <f t="shared" ca="1" si="1"/>
        <v>-8.5042526414698505E-2</v>
      </c>
      <c r="DB6" s="3">
        <f t="shared" ca="1" si="1"/>
        <v>2.6213751723057389E-2</v>
      </c>
      <c r="DC6" s="3">
        <f t="shared" ca="1" si="1"/>
        <v>6.4115732708401693E-2</v>
      </c>
      <c r="DD6" s="3">
        <f t="shared" ca="1" si="1"/>
        <v>5.7501242035994854E-2</v>
      </c>
      <c r="DE6" s="3">
        <f t="shared" ca="1" si="1"/>
        <v>-5.1835378217063056E-2</v>
      </c>
      <c r="DF6" s="3">
        <f t="shared" ca="1" si="1"/>
        <v>8.4465704101954042E-3</v>
      </c>
      <c r="DG6" s="3">
        <f t="shared" ca="1" si="1"/>
        <v>1.0391534671171486E-2</v>
      </c>
      <c r="DH6" s="3">
        <f t="shared" ca="1" si="1"/>
        <v>-4.8222601277405519E-2</v>
      </c>
      <c r="DI6" s="3">
        <f t="shared" ca="1" si="1"/>
        <v>9.3572371461005232E-3</v>
      </c>
      <c r="DJ6" s="3">
        <f t="shared" ca="1" si="1"/>
        <v>6.9402994125480164E-2</v>
      </c>
      <c r="DK6" s="3">
        <f t="shared" ca="1" si="1"/>
        <v>3.8504158292385564E-2</v>
      </c>
      <c r="DL6" s="3">
        <f t="shared" ca="1" si="1"/>
        <v>-1.579797503407987E-2</v>
      </c>
      <c r="DM6" s="3">
        <f t="shared" ca="1" si="1"/>
        <v>6.2762386465812919E-3</v>
      </c>
      <c r="DN6" s="3">
        <f t="shared" ca="1" si="1"/>
        <v>1.1227092418693192E-2</v>
      </c>
      <c r="DO6" s="3">
        <f t="shared" ca="1" si="1"/>
        <v>4.3340427433366746E-2</v>
      </c>
      <c r="DP6" s="3">
        <f t="shared" ca="1" si="1"/>
        <v>-8.4143293388504709E-2</v>
      </c>
      <c r="DQ6" s="3">
        <f t="shared" ca="1" si="1"/>
        <v>-9.6698479296451478E-3</v>
      </c>
      <c r="DR6" s="3">
        <f t="shared" ca="1" si="1"/>
        <v>-4.9802532338291884E-2</v>
      </c>
      <c r="DS6" s="3">
        <f t="shared" ca="1" si="1"/>
        <v>-6.0612511694998754E-2</v>
      </c>
      <c r="DT6" s="3">
        <f t="shared" ca="1" si="1"/>
        <v>5.0608145326796521E-2</v>
      </c>
      <c r="DU6" s="3">
        <f t="shared" ca="1" si="1"/>
        <v>7.0422524633913325E-2</v>
      </c>
      <c r="DV6" s="3">
        <f t="shared" ca="1" si="1"/>
        <v>6.0696498699205174E-2</v>
      </c>
      <c r="DW6" s="3">
        <f t="shared" ca="1" si="1"/>
        <v>-8.9036673572821176E-2</v>
      </c>
      <c r="DX6" s="3">
        <f t="shared" ca="1" si="1"/>
        <v>-2.5066123570693634E-2</v>
      </c>
      <c r="DY6" s="3">
        <f t="shared" ca="1" si="1"/>
        <v>1.7722527458044951E-2</v>
      </c>
      <c r="DZ6" s="3">
        <f t="shared" ca="1" si="1"/>
        <v>-8.6260162341123908E-2</v>
      </c>
      <c r="EA6" s="3">
        <f t="shared" ca="1" si="1"/>
        <v>-3.342323542889767E-2</v>
      </c>
      <c r="EB6" s="3">
        <f t="shared" ca="1" si="1"/>
        <v>-2.4185895819135494E-2</v>
      </c>
      <c r="EC6" s="3">
        <f t="shared" ref="EC6:GN6" ca="1" si="2">$B4*NORMINV(RAND(),0,1)</f>
        <v>-4.7096863124182702E-2</v>
      </c>
      <c r="ED6" s="3">
        <f t="shared" ca="1" si="2"/>
        <v>-0.1086624105639797</v>
      </c>
      <c r="EE6" s="3">
        <f t="shared" ca="1" si="2"/>
        <v>2.8161826495062194E-2</v>
      </c>
      <c r="EF6" s="3">
        <f t="shared" ca="1" si="2"/>
        <v>9.1713337320388069E-2</v>
      </c>
      <c r="EG6" s="3">
        <f t="shared" ca="1" si="2"/>
        <v>1.3322522098253676E-2</v>
      </c>
      <c r="EH6" s="3">
        <f t="shared" ca="1" si="2"/>
        <v>3.8022097394918491E-2</v>
      </c>
      <c r="EI6" s="3">
        <f t="shared" ca="1" si="2"/>
        <v>-4.3559803833290625E-2</v>
      </c>
      <c r="EJ6" s="3">
        <f t="shared" ca="1" si="2"/>
        <v>8.7952882841818403E-2</v>
      </c>
      <c r="EK6" s="3">
        <f t="shared" ca="1" si="2"/>
        <v>2.593384948844573E-3</v>
      </c>
      <c r="EL6" s="3">
        <f t="shared" ca="1" si="2"/>
        <v>1.8798961621517153E-2</v>
      </c>
      <c r="EM6" s="3">
        <f t="shared" ca="1" si="2"/>
        <v>-0.14702866342069149</v>
      </c>
      <c r="EN6" s="3">
        <f t="shared" ca="1" si="2"/>
        <v>-2.5110436340100867E-3</v>
      </c>
      <c r="EO6" s="3">
        <f t="shared" ca="1" si="2"/>
        <v>3.0001134705847289E-2</v>
      </c>
      <c r="EP6" s="3">
        <f t="shared" ca="1" si="2"/>
        <v>9.0073426705011179E-3</v>
      </c>
      <c r="EQ6" s="3">
        <f t="shared" ca="1" si="2"/>
        <v>-8.3662320966588724E-2</v>
      </c>
      <c r="ER6" s="3">
        <f t="shared" ca="1" si="2"/>
        <v>-5.455104970719496E-2</v>
      </c>
      <c r="ES6" s="3">
        <f t="shared" ca="1" si="2"/>
        <v>7.3233169459698585E-2</v>
      </c>
      <c r="ET6" s="3">
        <f t="shared" ca="1" si="2"/>
        <v>8.9515539651127643E-2</v>
      </c>
      <c r="EU6" s="3">
        <f t="shared" ca="1" si="2"/>
        <v>-4.8909820000909337E-3</v>
      </c>
      <c r="EV6" s="3">
        <f t="shared" ca="1" si="2"/>
        <v>1.4226659997580227E-3</v>
      </c>
      <c r="EW6" s="3">
        <f t="shared" ca="1" si="2"/>
        <v>-7.3062900752106932E-2</v>
      </c>
      <c r="EX6" s="3">
        <f t="shared" ca="1" si="2"/>
        <v>2.4540432167354714E-2</v>
      </c>
      <c r="EY6" s="3">
        <f t="shared" ca="1" si="2"/>
        <v>-1.1898518767506173E-2</v>
      </c>
      <c r="EZ6" s="3">
        <f t="shared" ca="1" si="2"/>
        <v>4.8888521173006327E-3</v>
      </c>
      <c r="FA6" s="3">
        <f t="shared" ca="1" si="2"/>
        <v>9.5416398059731775E-2</v>
      </c>
      <c r="FB6" s="3">
        <f t="shared" ca="1" si="2"/>
        <v>-9.2655170265291076E-2</v>
      </c>
      <c r="FC6" s="3">
        <f t="shared" ca="1" si="2"/>
        <v>6.0467021030440049E-3</v>
      </c>
      <c r="FD6" s="3">
        <f t="shared" ca="1" si="2"/>
        <v>2.6231287152255658E-2</v>
      </c>
      <c r="FE6" s="3">
        <f t="shared" ca="1" si="2"/>
        <v>4.809214884468508E-3</v>
      </c>
      <c r="FF6" s="3">
        <f t="shared" ca="1" si="2"/>
        <v>3.0473938569634665E-2</v>
      </c>
      <c r="FG6" s="3">
        <f t="shared" ca="1" si="2"/>
        <v>-0.12879955346414965</v>
      </c>
      <c r="FH6" s="3">
        <f t="shared" ca="1" si="2"/>
        <v>-2.0380540347092649E-2</v>
      </c>
      <c r="FI6" s="3">
        <f t="shared" ca="1" si="2"/>
        <v>8.9517221932611163E-2</v>
      </c>
      <c r="FJ6" s="3">
        <f t="shared" ca="1" si="2"/>
        <v>3.5326027634441995E-2</v>
      </c>
      <c r="FK6" s="3">
        <f t="shared" ca="1" si="2"/>
        <v>3.7987475040553477E-2</v>
      </c>
      <c r="FL6" s="3">
        <f t="shared" ca="1" si="2"/>
        <v>7.0661143116326167E-2</v>
      </c>
      <c r="FM6" s="3">
        <f t="shared" ca="1" si="2"/>
        <v>9.6517874152734384E-2</v>
      </c>
      <c r="FN6" s="3">
        <f t="shared" ca="1" si="2"/>
        <v>-7.8499574258333982E-2</v>
      </c>
      <c r="FO6" s="3">
        <f t="shared" ca="1" si="2"/>
        <v>6.7671160614864473E-2</v>
      </c>
      <c r="FP6" s="3">
        <f t="shared" ca="1" si="2"/>
        <v>4.3955637638584927E-2</v>
      </c>
      <c r="FQ6" s="3">
        <f t="shared" ca="1" si="2"/>
        <v>4.8025226248726099E-2</v>
      </c>
      <c r="FR6" s="3">
        <f t="shared" ca="1" si="2"/>
        <v>3.8109470797111883E-2</v>
      </c>
      <c r="FS6" s="3">
        <f t="shared" ca="1" si="2"/>
        <v>-6.0403367590953085E-2</v>
      </c>
      <c r="FT6" s="3">
        <f t="shared" ca="1" si="2"/>
        <v>9.1085443224577876E-3</v>
      </c>
      <c r="FU6" s="3">
        <f t="shared" ca="1" si="2"/>
        <v>-0.11484591979014924</v>
      </c>
      <c r="FV6" s="3">
        <f t="shared" ca="1" si="2"/>
        <v>-2.5279560095093315E-2</v>
      </c>
      <c r="FW6" s="3">
        <f t="shared" ca="1" si="2"/>
        <v>5.3842968940991859E-2</v>
      </c>
      <c r="FX6" s="3">
        <f t="shared" ca="1" si="2"/>
        <v>-0.10760483893862119</v>
      </c>
      <c r="FY6" s="3">
        <f t="shared" ca="1" si="2"/>
        <v>6.262593885962485E-2</v>
      </c>
      <c r="FZ6" s="3">
        <f t="shared" ca="1" si="2"/>
        <v>1.371068204582427E-2</v>
      </c>
      <c r="GA6" s="3">
        <f t="shared" ca="1" si="2"/>
        <v>2.0733875742577252E-2</v>
      </c>
      <c r="GB6" s="3">
        <f t="shared" ca="1" si="2"/>
        <v>-7.8147599443416496E-2</v>
      </c>
      <c r="GC6" s="3">
        <f t="shared" ca="1" si="2"/>
        <v>-5.5705168475711192E-2</v>
      </c>
      <c r="GD6" s="3">
        <f t="shared" ca="1" si="2"/>
        <v>-7.6828947967538752E-2</v>
      </c>
      <c r="GE6" s="3">
        <f t="shared" ca="1" si="2"/>
        <v>3.1227131525694986E-2</v>
      </c>
      <c r="GF6" s="3">
        <f t="shared" ca="1" si="2"/>
        <v>-5.3755014359484869E-2</v>
      </c>
      <c r="GG6" s="3">
        <f t="shared" ca="1" si="2"/>
        <v>-5.649911969815518E-2</v>
      </c>
      <c r="GH6" s="3">
        <f t="shared" ca="1" si="2"/>
        <v>2.1207699109803319E-2</v>
      </c>
      <c r="GI6" s="3">
        <f t="shared" ca="1" si="2"/>
        <v>4.5694509364008817E-2</v>
      </c>
      <c r="GJ6" s="3">
        <f t="shared" ca="1" si="2"/>
        <v>2.6584874138572023E-2</v>
      </c>
      <c r="GK6" s="3">
        <f t="shared" ca="1" si="2"/>
        <v>-1.7690038805747172E-2</v>
      </c>
      <c r="GL6" s="3">
        <f t="shared" ca="1" si="2"/>
        <v>-7.4666909870411205E-2</v>
      </c>
      <c r="GM6" s="3">
        <f t="shared" ca="1" si="2"/>
        <v>-2.6279783782460334E-2</v>
      </c>
      <c r="GN6" s="3">
        <f t="shared" ca="1" si="2"/>
        <v>3.1043728996128952E-3</v>
      </c>
      <c r="GO6" s="3">
        <f t="shared" ref="GO6:HB6" ca="1" si="3">$B4*NORMINV(RAND(),0,1)</f>
        <v>0.16133573756466824</v>
      </c>
      <c r="GP6" s="3">
        <f t="shared" ca="1" si="3"/>
        <v>2.3934642980774964E-3</v>
      </c>
      <c r="GQ6" s="3">
        <f t="shared" ca="1" si="3"/>
        <v>-2.3432227730994227E-2</v>
      </c>
      <c r="GR6" s="3">
        <f t="shared" ca="1" si="3"/>
        <v>-7.9107416541845596E-2</v>
      </c>
      <c r="GS6" s="3">
        <f t="shared" ca="1" si="3"/>
        <v>6.5610433118041891E-2</v>
      </c>
      <c r="GT6" s="3">
        <f t="shared" ca="1" si="3"/>
        <v>-1.077387271464467E-2</v>
      </c>
      <c r="GU6" s="3">
        <f t="shared" ca="1" si="3"/>
        <v>5.836086974674122E-2</v>
      </c>
      <c r="GV6" s="3">
        <f t="shared" ca="1" si="3"/>
        <v>3.2365870549943297E-2</v>
      </c>
      <c r="GW6" s="3">
        <f t="shared" ca="1" si="3"/>
        <v>2.502452868632643E-2</v>
      </c>
      <c r="GX6" s="3">
        <f t="shared" ca="1" si="3"/>
        <v>-3.2659709379011838E-2</v>
      </c>
      <c r="GY6" s="3">
        <f t="shared" ca="1" si="3"/>
        <v>-1.3379542587774318E-2</v>
      </c>
      <c r="GZ6" s="3">
        <f t="shared" ca="1" si="3"/>
        <v>-1.46350665751128E-2</v>
      </c>
      <c r="HA6" s="3">
        <f t="shared" ca="1" si="3"/>
        <v>-2.8067801719523069E-2</v>
      </c>
      <c r="HB6" s="3">
        <f t="shared" ca="1" si="3"/>
        <v>-4.0619019321399066E-2</v>
      </c>
    </row>
    <row r="7" spans="1:210">
      <c r="A7" s="2" t="s">
        <v>0</v>
      </c>
      <c r="B7" s="2"/>
      <c r="C7" s="2"/>
      <c r="D7" s="4">
        <f>$B$2</f>
        <v>0.05</v>
      </c>
      <c r="E7" s="3">
        <f t="shared" ref="E7:BP7" ca="1" si="4">D7+$B3*($B2-D7)+(D7^0.5)*E$6</f>
        <v>4.4810671819570339E-2</v>
      </c>
      <c r="F7" s="3">
        <f t="shared" ca="1" si="4"/>
        <v>4.6730972102930778E-2</v>
      </c>
      <c r="G7" s="3">
        <f t="shared" ca="1" si="4"/>
        <v>5.6990321240640809E-2</v>
      </c>
      <c r="H7" s="3">
        <f t="shared" ca="1" si="4"/>
        <v>4.6078754585309994E-2</v>
      </c>
      <c r="I7" s="3">
        <f t="shared" ca="1" si="4"/>
        <v>2.7766009618538198E-2</v>
      </c>
      <c r="J7" s="3">
        <f t="shared" ca="1" si="4"/>
        <v>1.7769860501071408E-2</v>
      </c>
      <c r="K7" s="3">
        <f t="shared" ca="1" si="4"/>
        <v>2.1250870518522879E-2</v>
      </c>
      <c r="L7" s="3">
        <f t="shared" ca="1" si="4"/>
        <v>2.7713159349807646E-2</v>
      </c>
      <c r="M7" s="3">
        <f t="shared" ca="1" si="4"/>
        <v>2.811159649841204E-2</v>
      </c>
      <c r="N7" s="3">
        <f t="shared" ca="1" si="4"/>
        <v>2.100977920182584E-2</v>
      </c>
      <c r="O7" s="3">
        <f t="shared" ca="1" si="4"/>
        <v>3.1054291463769205E-2</v>
      </c>
      <c r="P7" s="3">
        <f t="shared" ca="1" si="4"/>
        <v>2.1179528377222444E-2</v>
      </c>
      <c r="Q7" s="3">
        <f t="shared" ca="1" si="4"/>
        <v>1.1297707304563122E-2</v>
      </c>
      <c r="R7" s="3">
        <f t="shared" ca="1" si="4"/>
        <v>5.1556833501292514E-3</v>
      </c>
      <c r="S7" s="3">
        <f t="shared" ca="1" si="4"/>
        <v>1.4035612376845717E-2</v>
      </c>
      <c r="T7" s="3">
        <f t="shared" ca="1" si="4"/>
        <v>2.1786963924347612E-2</v>
      </c>
      <c r="U7" s="3">
        <f t="shared" ca="1" si="4"/>
        <v>1.5432677390846115E-2</v>
      </c>
      <c r="V7" s="3">
        <f t="shared" ca="1" si="4"/>
        <v>2.0842672985764598E-2</v>
      </c>
      <c r="W7" s="3">
        <f t="shared" ca="1" si="4"/>
        <v>1.1280894304734909E-2</v>
      </c>
      <c r="X7" s="3">
        <f t="shared" ca="1" si="4"/>
        <v>7.7831163924069443E-3</v>
      </c>
      <c r="Y7" s="3">
        <f t="shared" ca="1" si="4"/>
        <v>1.3414253478216518E-2</v>
      </c>
      <c r="Z7" s="3">
        <f t="shared" ca="1" si="4"/>
        <v>7.4203431976765967E-3</v>
      </c>
      <c r="AA7" s="3">
        <f t="shared" ca="1" si="4"/>
        <v>1.1007915808032264E-2</v>
      </c>
      <c r="AB7" s="3">
        <f t="shared" ca="1" si="4"/>
        <v>7.990894145356222E-3</v>
      </c>
      <c r="AC7" s="3">
        <f t="shared" ca="1" si="4"/>
        <v>1.5479920271612234E-2</v>
      </c>
      <c r="AD7" s="3">
        <f t="shared" ca="1" si="4"/>
        <v>3.2090995538824482E-2</v>
      </c>
      <c r="AE7" s="3">
        <f t="shared" ca="1" si="4"/>
        <v>3.685997720787601E-2</v>
      </c>
      <c r="AF7" s="3">
        <f t="shared" ca="1" si="4"/>
        <v>4.0407222951301294E-2</v>
      </c>
      <c r="AG7" s="3">
        <f t="shared" ca="1" si="4"/>
        <v>4.5092106124038758E-2</v>
      </c>
      <c r="AH7" s="3">
        <f t="shared" ca="1" si="4"/>
        <v>5.0754354204122165E-2</v>
      </c>
      <c r="AI7" s="3">
        <f t="shared" ca="1" si="4"/>
        <v>6.6080644153987095E-2</v>
      </c>
      <c r="AJ7" s="3">
        <f t="shared" ca="1" si="4"/>
        <v>6.8642836935737639E-2</v>
      </c>
      <c r="AK7" s="3">
        <f t="shared" ca="1" si="4"/>
        <v>4.7879830089476196E-2</v>
      </c>
      <c r="AL7" s="3">
        <f t="shared" ca="1" si="4"/>
        <v>4.6454800502605392E-2</v>
      </c>
      <c r="AM7" s="3">
        <f t="shared" ca="1" si="4"/>
        <v>2.5247725490370812E-2</v>
      </c>
      <c r="AN7" s="3">
        <f t="shared" ca="1" si="4"/>
        <v>2.8001514822674566E-2</v>
      </c>
      <c r="AO7" s="3">
        <f t="shared" ca="1" si="4"/>
        <v>4.7835085324898302E-2</v>
      </c>
      <c r="AP7" s="3">
        <f t="shared" ca="1" si="4"/>
        <v>3.2455984633580404E-2</v>
      </c>
      <c r="AQ7" s="3">
        <f t="shared" ca="1" si="4"/>
        <v>3.3904796127680541E-2</v>
      </c>
      <c r="AR7" s="3">
        <f t="shared" ca="1" si="4"/>
        <v>5.1617020041549465E-2</v>
      </c>
      <c r="AS7" s="3">
        <f t="shared" ca="1" si="4"/>
        <v>4.4045473792850814E-2</v>
      </c>
      <c r="AT7" s="3">
        <f t="shared" ca="1" si="4"/>
        <v>5.0553372723175748E-2</v>
      </c>
      <c r="AU7" s="3">
        <f t="shared" ca="1" si="4"/>
        <v>5.0711058538693947E-2</v>
      </c>
      <c r="AV7" s="3">
        <f t="shared" ca="1" si="4"/>
        <v>7.5644177938984911E-2</v>
      </c>
      <c r="AW7" s="3">
        <f t="shared" ca="1" si="4"/>
        <v>5.8506393044564606E-2</v>
      </c>
      <c r="AX7" s="3">
        <f t="shared" ca="1" si="4"/>
        <v>5.067489088106264E-2</v>
      </c>
      <c r="AY7" s="3">
        <f t="shared" ca="1" si="4"/>
        <v>3.5980132557884528E-2</v>
      </c>
      <c r="AZ7" s="3">
        <f t="shared" ca="1" si="4"/>
        <v>3.0720211614440177E-2</v>
      </c>
      <c r="BA7" s="3">
        <f t="shared" ca="1" si="4"/>
        <v>2.8342525730954745E-2</v>
      </c>
      <c r="BB7" s="3">
        <f t="shared" ca="1" si="4"/>
        <v>3.6335184050894483E-2</v>
      </c>
      <c r="BC7" s="3">
        <f t="shared" ca="1" si="4"/>
        <v>2.0344985890637352E-2</v>
      </c>
      <c r="BD7" s="3">
        <f t="shared" ca="1" si="4"/>
        <v>3.3555724671097902E-2</v>
      </c>
      <c r="BE7" s="3">
        <f t="shared" ca="1" si="4"/>
        <v>3.7933175587287329E-2</v>
      </c>
      <c r="BF7" s="3">
        <f t="shared" ca="1" si="4"/>
        <v>3.0588324322875331E-2</v>
      </c>
      <c r="BG7" s="3">
        <f t="shared" ca="1" si="4"/>
        <v>2.4817969373397804E-2</v>
      </c>
      <c r="BH7" s="3">
        <f t="shared" ca="1" si="4"/>
        <v>1.5683950497261699E-2</v>
      </c>
      <c r="BI7" s="3">
        <f t="shared" ca="1" si="4"/>
        <v>2.0058972777364747E-2</v>
      </c>
      <c r="BJ7" s="3">
        <f t="shared" ca="1" si="4"/>
        <v>1.6380122338955607E-2</v>
      </c>
      <c r="BK7" s="3">
        <f t="shared" ca="1" si="4"/>
        <v>1.9270703664580363E-2</v>
      </c>
      <c r="BL7" s="3">
        <f t="shared" ca="1" si="4"/>
        <v>1.8538349276473402E-2</v>
      </c>
      <c r="BM7" s="3">
        <f t="shared" ca="1" si="4"/>
        <v>2.3879995251895891E-2</v>
      </c>
      <c r="BN7" s="3">
        <f t="shared" ca="1" si="4"/>
        <v>2.9814621597434574E-2</v>
      </c>
      <c r="BO7" s="3">
        <f t="shared" ca="1" si="4"/>
        <v>2.3817063589038349E-2</v>
      </c>
      <c r="BP7" s="3">
        <f t="shared" ca="1" si="4"/>
        <v>3.0329659739504695E-2</v>
      </c>
      <c r="BQ7" s="3">
        <f t="shared" ref="BQ7:EB7" ca="1" si="5">BP7+$B3*($B2-BP7)+(BP7^0.5)*BQ$6</f>
        <v>2.8505520678260017E-2</v>
      </c>
      <c r="BR7" s="3">
        <f t="shared" ca="1" si="5"/>
        <v>2.9565874640185036E-2</v>
      </c>
      <c r="BS7" s="3">
        <f t="shared" ca="1" si="5"/>
        <v>2.7330799051617845E-2</v>
      </c>
      <c r="BT7" s="3">
        <f t="shared" ca="1" si="5"/>
        <v>4.2990008393787943E-2</v>
      </c>
      <c r="BU7" s="3">
        <f t="shared" ca="1" si="5"/>
        <v>3.3763883820048191E-2</v>
      </c>
      <c r="BV7" s="3">
        <f t="shared" ca="1" si="5"/>
        <v>2.9071015886637717E-2</v>
      </c>
      <c r="BW7" s="3">
        <f t="shared" ca="1" si="5"/>
        <v>3.3324892792346864E-2</v>
      </c>
      <c r="BX7" s="3">
        <f t="shared" ca="1" si="5"/>
        <v>3.1525952001526199E-2</v>
      </c>
      <c r="BY7" s="3">
        <f t="shared" ca="1" si="5"/>
        <v>1.9441917053370217E-2</v>
      </c>
      <c r="BZ7" s="3">
        <f t="shared" ca="1" si="5"/>
        <v>2.9721792702659195E-2</v>
      </c>
      <c r="CA7" s="3">
        <f t="shared" ca="1" si="5"/>
        <v>4.690294753181945E-2</v>
      </c>
      <c r="CB7" s="3">
        <f t="shared" ca="1" si="5"/>
        <v>2.3032029750152172E-2</v>
      </c>
      <c r="CC7" s="3">
        <f t="shared" ca="1" si="5"/>
        <v>3.4844786808547475E-2</v>
      </c>
      <c r="CD7" s="3">
        <f t="shared" ca="1" si="5"/>
        <v>3.1537426430649593E-2</v>
      </c>
      <c r="CE7" s="3">
        <f t="shared" ca="1" si="5"/>
        <v>3.569052253794254E-2</v>
      </c>
      <c r="CF7" s="3">
        <f t="shared" ca="1" si="5"/>
        <v>5.2530785481861603E-2</v>
      </c>
      <c r="CG7" s="3">
        <f t="shared" ca="1" si="5"/>
        <v>5.0301096460559788E-2</v>
      </c>
      <c r="CH7" s="3">
        <f t="shared" ca="1" si="5"/>
        <v>5.8911032590512662E-2</v>
      </c>
      <c r="CI7" s="3">
        <f t="shared" ca="1" si="5"/>
        <v>6.2437167749500512E-2</v>
      </c>
      <c r="CJ7" s="3">
        <f t="shared" ca="1" si="5"/>
        <v>5.859281017997852E-2</v>
      </c>
      <c r="CK7" s="3">
        <f t="shared" ca="1" si="5"/>
        <v>5.1330340245140486E-2</v>
      </c>
      <c r="CL7" s="3">
        <f t="shared" ca="1" si="5"/>
        <v>3.4472433180069678E-2</v>
      </c>
      <c r="CM7" s="3">
        <f t="shared" ca="1" si="5"/>
        <v>2.057538602015219E-2</v>
      </c>
      <c r="CN7" s="3">
        <f t="shared" ca="1" si="5"/>
        <v>2.4695817087203503E-2</v>
      </c>
      <c r="CO7" s="3">
        <f t="shared" ca="1" si="5"/>
        <v>3.8607814633602376E-2</v>
      </c>
      <c r="CP7" s="3">
        <f t="shared" ca="1" si="5"/>
        <v>1.9805633760085501E-2</v>
      </c>
      <c r="CQ7" s="3">
        <f t="shared" ca="1" si="5"/>
        <v>2.372353652983963E-2</v>
      </c>
      <c r="CR7" s="3">
        <f t="shared" ca="1" si="5"/>
        <v>1.7798773598736578E-2</v>
      </c>
      <c r="CS7" s="3">
        <f t="shared" ca="1" si="5"/>
        <v>1.8265445102217434E-2</v>
      </c>
      <c r="CT7" s="3">
        <f t="shared" ca="1" si="5"/>
        <v>2.6721623483791576E-2</v>
      </c>
      <c r="CU7" s="3">
        <f t="shared" ca="1" si="5"/>
        <v>3.1510073399540019E-2</v>
      </c>
      <c r="CV7" s="3">
        <f t="shared" ca="1" si="5"/>
        <v>3.1412669602664339E-2</v>
      </c>
      <c r="CW7" s="3">
        <f t="shared" ca="1" si="5"/>
        <v>4.671568742728497E-2</v>
      </c>
      <c r="CX7" s="3">
        <f t="shared" ca="1" si="5"/>
        <v>3.6872468052693501E-2</v>
      </c>
      <c r="CY7" s="3">
        <f t="shared" ca="1" si="5"/>
        <v>4.2494566025002969E-2</v>
      </c>
      <c r="CZ7" s="3">
        <f t="shared" ca="1" si="5"/>
        <v>5.444835590509281E-2</v>
      </c>
      <c r="DA7" s="3">
        <f t="shared" ca="1" si="5"/>
        <v>3.4159551362894086E-2</v>
      </c>
      <c r="DB7" s="3">
        <f t="shared" ca="1" si="5"/>
        <v>4.0588501172877156E-2</v>
      </c>
      <c r="DC7" s="3">
        <f t="shared" ca="1" si="5"/>
        <v>5.4446783626201485E-2</v>
      </c>
      <c r="DD7" s="3">
        <f t="shared" ca="1" si="5"/>
        <v>6.7419349962386077E-2</v>
      </c>
      <c r="DE7" s="3">
        <f t="shared" ca="1" si="5"/>
        <v>5.2218236490062346E-2</v>
      </c>
      <c r="DF7" s="3">
        <f t="shared" ca="1" si="5"/>
        <v>5.3926564822806528E-2</v>
      </c>
      <c r="DG7" s="3">
        <f t="shared" ca="1" si="5"/>
        <v>5.5947040286514253E-2</v>
      </c>
      <c r="DH7" s="3">
        <f t="shared" ca="1" si="5"/>
        <v>4.3946183277858736E-2</v>
      </c>
      <c r="DI7" s="3">
        <f t="shared" ca="1" si="5"/>
        <v>4.6513154853669331E-2</v>
      </c>
      <c r="DJ7" s="3">
        <f t="shared" ca="1" si="5"/>
        <v>6.1829919708801251E-2</v>
      </c>
      <c r="DK7" s="3">
        <f t="shared" ca="1" si="5"/>
        <v>7.0221226500106759E-2</v>
      </c>
      <c r="DL7" s="3">
        <f t="shared" ca="1" si="5"/>
        <v>6.401275294617427E-2</v>
      </c>
      <c r="DM7" s="3">
        <f t="shared" ca="1" si="5"/>
        <v>6.4199412578629211E-2</v>
      </c>
      <c r="DN7" s="3">
        <f t="shared" ca="1" si="5"/>
        <v>6.5624147426259383E-2</v>
      </c>
      <c r="DO7" s="3">
        <f t="shared" ca="1" si="5"/>
        <v>7.516434121474086E-2</v>
      </c>
      <c r="DP7" s="3">
        <f t="shared" ca="1" si="5"/>
        <v>4.9579084238837709E-2</v>
      </c>
      <c r="DQ7" s="3">
        <f t="shared" ca="1" si="5"/>
        <v>4.7468052544626667E-2</v>
      </c>
      <c r="DR7" s="3">
        <f t="shared" ca="1" si="5"/>
        <v>3.6870687775935287E-2</v>
      </c>
      <c r="DS7" s="3">
        <f t="shared" ca="1" si="5"/>
        <v>2.6544961168230713E-2</v>
      </c>
      <c r="DT7" s="3">
        <f t="shared" ca="1" si="5"/>
        <v>3.7135860113929768E-2</v>
      </c>
      <c r="DU7" s="3">
        <f t="shared" ca="1" si="5"/>
        <v>5.1993164217498757E-2</v>
      </c>
      <c r="DV7" s="3">
        <f t="shared" ca="1" si="5"/>
        <v>6.563386926101647E-2</v>
      </c>
      <c r="DW7" s="3">
        <f t="shared" ca="1" si="5"/>
        <v>4.1260080809273583E-2</v>
      </c>
      <c r="DX7" s="3">
        <f t="shared" ca="1" si="5"/>
        <v>3.7042496930829727E-2</v>
      </c>
      <c r="DY7" s="3">
        <f t="shared" ca="1" si="5"/>
        <v>4.1749200625977395E-2</v>
      </c>
      <c r="DZ7" s="3">
        <f t="shared" ca="1" si="5"/>
        <v>2.4949068405722273E-2</v>
      </c>
      <c r="EA7" s="3">
        <f t="shared" ca="1" si="5"/>
        <v>2.2174869914341814E-2</v>
      </c>
      <c r="EB7" s="3">
        <f t="shared" ca="1" si="5"/>
        <v>2.1355805806915061E-2</v>
      </c>
      <c r="EC7" s="3">
        <f t="shared" ref="EC7:GN7" ca="1" si="6">EB7+$B3*($B2-EB7)+(EB7^0.5)*EC$6</f>
        <v>1.7337665901078401E-2</v>
      </c>
      <c r="ED7" s="3">
        <f t="shared" ca="1" si="6"/>
        <v>6.2960403626873551E-3</v>
      </c>
      <c r="EE7" s="3">
        <f t="shared" ca="1" si="6"/>
        <v>1.2901009446275114E-2</v>
      </c>
      <c r="EF7" s="3">
        <f t="shared" ca="1" si="6"/>
        <v>2.7027948787619289E-2</v>
      </c>
      <c r="EG7" s="3">
        <f t="shared" ca="1" si="6"/>
        <v>3.1515400398541858E-2</v>
      </c>
      <c r="EH7" s="3">
        <f t="shared" ca="1" si="6"/>
        <v>4.0113762623994756E-2</v>
      </c>
      <c r="EI7" s="3">
        <f t="shared" ca="1" si="6"/>
        <v>3.2378045697035958E-2</v>
      </c>
      <c r="EJ7" s="3">
        <f t="shared" ca="1" si="6"/>
        <v>4.9966395395942366E-2</v>
      </c>
      <c r="EK7" s="3">
        <f t="shared" ca="1" si="6"/>
        <v>5.0549459454742048E-2</v>
      </c>
      <c r="EL7" s="3">
        <f t="shared" ca="1" si="6"/>
        <v>5.4721122954210409E-2</v>
      </c>
      <c r="EM7" s="3">
        <f t="shared" ca="1" si="6"/>
        <v>1.9855262269308345E-2</v>
      </c>
      <c r="EN7" s="3">
        <f t="shared" ca="1" si="6"/>
        <v>2.2515908143511239E-2</v>
      </c>
      <c r="EO7" s="3">
        <f t="shared" ca="1" si="6"/>
        <v>2.9766078128459463E-2</v>
      </c>
      <c r="EP7" s="3">
        <f t="shared" ca="1" si="6"/>
        <v>3.3343493500223774E-2</v>
      </c>
      <c r="EQ7" s="3">
        <f t="shared" ca="1" si="6"/>
        <v>1.9732236307765667E-2</v>
      </c>
      <c r="ER7" s="3">
        <f t="shared" ca="1" si="6"/>
        <v>1.5096146063943102E-2</v>
      </c>
      <c r="ES7" s="3">
        <f t="shared" ca="1" si="6"/>
        <v>2.758442550639599E-2</v>
      </c>
      <c r="ET7" s="3">
        <f t="shared" ca="1" si="6"/>
        <v>4.4693224792902046E-2</v>
      </c>
      <c r="EU7" s="3">
        <f t="shared" ca="1" si="6"/>
        <v>4.418991095211406E-2</v>
      </c>
      <c r="EV7" s="3">
        <f t="shared" ca="1" si="6"/>
        <v>4.5069984117146272E-2</v>
      </c>
      <c r="EW7" s="3">
        <f t="shared" ca="1" si="6"/>
        <v>3.0051956586735443E-2</v>
      </c>
      <c r="EX7" s="3">
        <f t="shared" ca="1" si="6"/>
        <v>3.6300967586193791E-2</v>
      </c>
      <c r="EY7" s="3">
        <f t="shared" ca="1" si="6"/>
        <v>3.5403868319985224E-2</v>
      </c>
      <c r="EZ7" s="3">
        <f t="shared" ca="1" si="6"/>
        <v>3.7783363780517477E-2</v>
      </c>
      <c r="FA7" s="3">
        <f t="shared" ca="1" si="6"/>
        <v>5.7552012708877526E-2</v>
      </c>
      <c r="FB7" s="3">
        <f t="shared" ca="1" si="6"/>
        <v>3.4568835568229511E-2</v>
      </c>
      <c r="FC7" s="3">
        <f t="shared" ca="1" si="6"/>
        <v>3.7236196969555893E-2</v>
      </c>
      <c r="FD7" s="3">
        <f t="shared" ca="1" si="6"/>
        <v>4.3574345566479829E-2</v>
      </c>
      <c r="FE7" s="3">
        <f t="shared" ca="1" si="6"/>
        <v>4.5220809079610666E-2</v>
      </c>
      <c r="FF7" s="3">
        <f t="shared" ca="1" si="6"/>
        <v>5.2179067568873895E-2</v>
      </c>
      <c r="FG7" s="3">
        <f t="shared" ca="1" si="6"/>
        <v>2.2539816371845059E-2</v>
      </c>
      <c r="FH7" s="3">
        <f t="shared" ca="1" si="6"/>
        <v>2.2226049947635253E-2</v>
      </c>
      <c r="FI7" s="3">
        <f t="shared" ca="1" si="6"/>
        <v>3.8349033737404212E-2</v>
      </c>
      <c r="FJ7" s="3">
        <f t="shared" ca="1" si="6"/>
        <v>4.64319943211218E-2</v>
      </c>
      <c r="FK7" s="3">
        <f t="shared" ca="1" si="6"/>
        <v>5.4974368088939657E-2</v>
      </c>
      <c r="FL7" s="3">
        <f t="shared" ca="1" si="6"/>
        <v>7.1044576345022259E-2</v>
      </c>
      <c r="FM7" s="3">
        <f t="shared" ca="1" si="6"/>
        <v>9.4666174802682357E-2</v>
      </c>
      <c r="FN7" s="3">
        <f t="shared" ca="1" si="6"/>
        <v>6.6046911337524661E-2</v>
      </c>
      <c r="FO7" s="3">
        <f t="shared" ca="1" si="6"/>
        <v>8.1833433494766544E-2</v>
      </c>
      <c r="FP7" s="3">
        <f t="shared" ca="1" si="6"/>
        <v>9.1224278777269546E-2</v>
      </c>
      <c r="FQ7" s="3">
        <f t="shared" ca="1" si="6"/>
        <v>0.10160708154244813</v>
      </c>
      <c r="FR7" s="3">
        <f t="shared" ca="1" si="6"/>
        <v>0.10859409712624282</v>
      </c>
      <c r="FS7" s="3">
        <f t="shared" ca="1" si="6"/>
        <v>8.2829592105535046E-2</v>
      </c>
      <c r="FT7" s="3">
        <f t="shared" ca="1" si="6"/>
        <v>8.2168083852602422E-2</v>
      </c>
      <c r="FU7" s="3">
        <f t="shared" ca="1" si="6"/>
        <v>4.6030720333950143E-2</v>
      </c>
      <c r="FV7" s="3">
        <f t="shared" ca="1" si="6"/>
        <v>4.1003976544791224E-2</v>
      </c>
      <c r="FW7" s="3">
        <f t="shared" ca="1" si="6"/>
        <v>5.2806477850801489E-2</v>
      </c>
      <c r="FX7" s="3">
        <f t="shared" ca="1" si="6"/>
        <v>2.7798603821873477E-2</v>
      </c>
      <c r="FY7" s="3">
        <f t="shared" ca="1" si="6"/>
        <v>4.0460311934873483E-2</v>
      </c>
      <c r="FZ7" s="3">
        <f t="shared" ca="1" si="6"/>
        <v>4.4172149993880444E-2</v>
      </c>
      <c r="GA7" s="3">
        <f t="shared" ca="1" si="6"/>
        <v>4.9112609228158646E-2</v>
      </c>
      <c r="GB7" s="3">
        <f t="shared" ca="1" si="6"/>
        <v>3.1882773666467121E-2</v>
      </c>
      <c r="GC7" s="3">
        <f t="shared" ca="1" si="6"/>
        <v>2.3747921793429404E-2</v>
      </c>
      <c r="GD7" s="3">
        <f t="shared" ca="1" si="6"/>
        <v>1.4533511584593175E-2</v>
      </c>
      <c r="GE7" s="3">
        <f t="shared" ca="1" si="6"/>
        <v>2.1844747728231303E-2</v>
      </c>
      <c r="GF7" s="3">
        <f t="shared" ca="1" si="6"/>
        <v>1.671529861276335E-2</v>
      </c>
      <c r="GG7" s="3">
        <f t="shared" ca="1" si="6"/>
        <v>1.2739129864442715E-2</v>
      </c>
      <c r="GH7" s="3">
        <f t="shared" ca="1" si="6"/>
        <v>1.8858882241346381E-2</v>
      </c>
      <c r="GI7" s="3">
        <f t="shared" ca="1" si="6"/>
        <v>2.8248113404237482E-2</v>
      </c>
      <c r="GJ7" s="3">
        <f t="shared" ca="1" si="6"/>
        <v>3.489146840407361E-2</v>
      </c>
      <c r="GK7" s="3">
        <f t="shared" ca="1" si="6"/>
        <v>3.3097953553010484E-2</v>
      </c>
      <c r="GL7" s="3">
        <f t="shared" ca="1" si="6"/>
        <v>2.1204124530349883E-2</v>
      </c>
      <c r="GM7" s="3">
        <f t="shared" ca="1" si="6"/>
        <v>2.0256945600508433E-2</v>
      </c>
      <c r="GN7" s="3">
        <f t="shared" ca="1" si="6"/>
        <v>2.3673086802290706E-2</v>
      </c>
      <c r="GO7" s="3">
        <f t="shared" ref="GO7:HB7" ca="1" si="7">GN7+$B3*($B2-GN7)+(GN7^0.5)*GO$6</f>
        <v>5.1128992852597886E-2</v>
      </c>
      <c r="GP7" s="3">
        <f t="shared" ca="1" si="7"/>
        <v>5.1557297037682928E-2</v>
      </c>
      <c r="GQ7" s="3">
        <f t="shared" ca="1" si="7"/>
        <v>4.6080991349053316E-2</v>
      </c>
      <c r="GR7" s="3">
        <f t="shared" ca="1" si="7"/>
        <v>2.9491311701646254E-2</v>
      </c>
      <c r="GS7" s="3">
        <f t="shared" ca="1" si="7"/>
        <v>4.2809482905245846E-2</v>
      </c>
      <c r="GT7" s="3">
        <f t="shared" ca="1" si="7"/>
        <v>4.1299371586837448E-2</v>
      </c>
      <c r="GU7" s="3">
        <f t="shared" ca="1" si="7"/>
        <v>5.402967442518028E-2</v>
      </c>
      <c r="GV7" s="3">
        <f t="shared" ca="1" si="7"/>
        <v>6.1149921891206091E-2</v>
      </c>
      <c r="GW7" s="3">
        <f t="shared" ca="1" si="7"/>
        <v>6.622312284192014E-2</v>
      </c>
      <c r="GX7" s="3">
        <f t="shared" ca="1" si="7"/>
        <v>5.6196208713542063E-2</v>
      </c>
      <c r="GY7" s="3">
        <f t="shared" ca="1" si="7"/>
        <v>5.2404868324694882E-2</v>
      </c>
      <c r="GZ7" s="3">
        <f t="shared" ca="1" si="7"/>
        <v>4.8814106007634826E-2</v>
      </c>
      <c r="HA7" s="3">
        <f t="shared" ca="1" si="7"/>
        <v>4.2731419279317957E-2</v>
      </c>
      <c r="HB7" s="3">
        <f t="shared" ca="1" si="7"/>
        <v>3.5061684541467707E-2</v>
      </c>
    </row>
    <row r="31" spans="1:1">
      <c r="A31" s="2" t="s">
        <v>27</v>
      </c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Ornstein-Uhlenbeck Simulation</vt:lpstr>
      <vt:lpstr>Vasicek Model</vt:lpstr>
      <vt:lpstr>CIR Simulation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2015-01-28T19:47:21Z</dcterms:created>
  <dcterms:modified xsi:type="dcterms:W3CDTF">2015-01-29T19:50:39Z</dcterms:modified>
</cp:coreProperties>
</file>